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c\Desktop\"/>
    </mc:Choice>
  </mc:AlternateContent>
  <xr:revisionPtr revIDLastSave="0" documentId="13_ncr:1_{6314E96B-50AC-4780-9702-EC547F7045E0}" xr6:coauthVersionLast="47" xr6:coauthVersionMax="47" xr10:uidLastSave="{00000000-0000-0000-0000-000000000000}"/>
  <bookViews>
    <workbookView xWindow="-120" yWindow="-120" windowWidth="29040" windowHeight="15840" xr2:uid="{C6A8DB10-AEF4-4A15-BC17-0AD4AB27BFA4}"/>
  </bookViews>
  <sheets>
    <sheet name=" PŘEHLED na web" sheetId="1" r:id="rId1"/>
  </sheets>
  <externalReferences>
    <externalReference r:id="rId2"/>
  </externalReferences>
  <definedNames>
    <definedName name="_xlnm._FilterDatabase" localSheetId="0" hidden="1">' PŘEHLED na web'!$A$5:$H$5</definedName>
    <definedName name="JR_PAGE_ANCHOR_0_2">#REF!</definedName>
    <definedName name="JR_PAGE_ANCHOR_0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3" i="1" l="1"/>
  <c r="G73" i="1"/>
  <c r="F73" i="1"/>
  <c r="E73" i="1"/>
  <c r="D73" i="1"/>
  <c r="H72" i="1"/>
  <c r="G72" i="1"/>
  <c r="F72" i="1"/>
  <c r="E72" i="1"/>
  <c r="D72" i="1"/>
  <c r="H71" i="1"/>
  <c r="G71" i="1"/>
  <c r="F71" i="1"/>
  <c r="E71" i="1"/>
  <c r="D71" i="1"/>
  <c r="H70" i="1"/>
  <c r="G70" i="1"/>
  <c r="F70" i="1"/>
  <c r="E70" i="1"/>
  <c r="D70" i="1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D67" i="1"/>
  <c r="H66" i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H62" i="1"/>
  <c r="G62" i="1"/>
  <c r="F62" i="1"/>
  <c r="E62" i="1"/>
  <c r="D62" i="1"/>
  <c r="H61" i="1"/>
  <c r="G61" i="1"/>
  <c r="F61" i="1"/>
  <c r="E61" i="1"/>
  <c r="D61" i="1"/>
  <c r="H60" i="1"/>
  <c r="G60" i="1"/>
  <c r="F60" i="1"/>
  <c r="E60" i="1"/>
  <c r="D60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H56" i="1"/>
  <c r="G56" i="1"/>
  <c r="F56" i="1"/>
  <c r="E56" i="1"/>
  <c r="D56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H43" i="1"/>
  <c r="H76" i="1" s="1"/>
  <c r="G43" i="1"/>
  <c r="G76" i="1" s="1"/>
  <c r="F43" i="1"/>
  <c r="F76" i="1" s="1"/>
  <c r="E43" i="1"/>
  <c r="E76" i="1" s="1"/>
  <c r="D43" i="1"/>
  <c r="D76" i="1" s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H36" i="1"/>
  <c r="G36" i="1"/>
  <c r="F36" i="1"/>
  <c r="E36" i="1"/>
  <c r="D36" i="1"/>
  <c r="H35" i="1"/>
  <c r="G35" i="1"/>
  <c r="F35" i="1"/>
  <c r="E35" i="1"/>
  <c r="D35" i="1"/>
  <c r="H34" i="1"/>
  <c r="G34" i="1"/>
  <c r="F34" i="1"/>
  <c r="E34" i="1"/>
  <c r="D34" i="1"/>
  <c r="H33" i="1"/>
  <c r="G33" i="1"/>
  <c r="F33" i="1"/>
  <c r="E33" i="1"/>
  <c r="D33" i="1"/>
  <c r="H32" i="1"/>
  <c r="G32" i="1"/>
  <c r="F32" i="1"/>
  <c r="E32" i="1"/>
  <c r="D32" i="1"/>
  <c r="H31" i="1"/>
  <c r="G31" i="1"/>
  <c r="F31" i="1"/>
  <c r="E31" i="1"/>
  <c r="D31" i="1"/>
  <c r="H30" i="1"/>
  <c r="G30" i="1"/>
  <c r="F30" i="1"/>
  <c r="E30" i="1"/>
  <c r="D30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H25" i="1"/>
  <c r="G25" i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H7" i="1"/>
  <c r="G7" i="1"/>
  <c r="F7" i="1"/>
  <c r="E7" i="1"/>
  <c r="D7" i="1"/>
  <c r="H6" i="1"/>
  <c r="H26" i="1" s="1"/>
  <c r="H75" i="1" s="1"/>
  <c r="H77" i="1" s="1"/>
  <c r="G6" i="1"/>
  <c r="G26" i="1" s="1"/>
  <c r="G75" i="1" s="1"/>
  <c r="G77" i="1" s="1"/>
  <c r="F6" i="1"/>
  <c r="F26" i="1" s="1"/>
  <c r="E6" i="1"/>
  <c r="E26" i="1" s="1"/>
  <c r="E75" i="1" s="1"/>
  <c r="E77" i="1" s="1"/>
  <c r="D6" i="1"/>
  <c r="D26" i="1" s="1"/>
  <c r="D75" i="1" s="1"/>
  <c r="D77" i="1" s="1"/>
  <c r="F75" i="1" l="1"/>
  <c r="F77" i="1" s="1"/>
</calcChain>
</file>

<file path=xl/sharedStrings.xml><?xml version="1.0" encoding="utf-8"?>
<sst xmlns="http://schemas.openxmlformats.org/spreadsheetml/2006/main" count="173" uniqueCount="100">
  <si>
    <t>NÁVRH ROZPOČTU OBCE CHODOUŇ NA ROK 2023</t>
  </si>
  <si>
    <t>Paragraf</t>
  </si>
  <si>
    <t>Položka</t>
  </si>
  <si>
    <t>Text</t>
  </si>
  <si>
    <t>Výsledek 2021</t>
  </si>
  <si>
    <t>Schválený rozpočet 2022</t>
  </si>
  <si>
    <t>Rozpočet 2022 po změnách</t>
  </si>
  <si>
    <t>Výsledek 01-10/2022</t>
  </si>
  <si>
    <t>Návrh rozpočtu 2023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</si>
  <si>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</si>
  <si>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</si>
  <si>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</si>
  <si>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</si>
  <si>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přidané hodnoty</t>
  </si>
  <si>
    <t>Příjem z odvodů za odnětí půdy ze zemědělského půdního fondu podle zákona upravujícího ochranu zemědělského půdního fondu</t>
  </si>
  <si>
    <t>Poplatek za provoz systému shromažďování, sběru, přepravy</t>
  </si>
  <si>
    <t>Příjem z poplatku ze psů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</si>
  <si>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</si>
  <si>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</si>
  <si>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</si>
  <si>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</t>
  </si>
  <si>
    <t>Příjem z daně z nemovitých věcí</t>
  </si>
  <si>
    <t>Splátky půjčených prostředků od obecně prospěšných společností a obdobných osob</t>
  </si>
  <si>
    <t>Neinvestiční přijaté transfery z všeobecné pokladní správy státního rozpočtu</t>
  </si>
  <si>
    <t>Neinvestiční přijaté transfery ze státního rozpočtu v rámci souhrnného dotačního vztahu</t>
  </si>
  <si>
    <t>Ostatní neinvestič.přijaté transfery ze stát.rozpočtu</t>
  </si>
  <si>
    <t>Neinvestiční přijaté transfery od krajů</t>
  </si>
  <si>
    <t>Ostatní investiční přijaté transfery ze stát. rozpočtu</t>
  </si>
  <si>
    <t>Investiční přijaté transfery od krajů</t>
  </si>
  <si>
    <t>XXXX</t>
  </si>
  <si>
    <t>Bez paragrafu</t>
  </si>
  <si>
    <t>1011</t>
  </si>
  <si>
    <t>Udržování výrobního potenciálu zemědělství, zemědělský půdní fond a mimoprodukční funkce zemědělství</t>
  </si>
  <si>
    <t>1031</t>
  </si>
  <si>
    <t>Pěstební činnost</t>
  </si>
  <si>
    <t>1032</t>
  </si>
  <si>
    <t>Podpora ostatních produkčních činností</t>
  </si>
  <si>
    <t>2212</t>
  </si>
  <si>
    <t>Silnice</t>
  </si>
  <si>
    <t>3111</t>
  </si>
  <si>
    <t>Mateřské školy</t>
  </si>
  <si>
    <t>3392</t>
  </si>
  <si>
    <t>Zájmová činnost v kultuře</t>
  </si>
  <si>
    <t>3612</t>
  </si>
  <si>
    <t>Bytové hospodářství</t>
  </si>
  <si>
    <t>3636</t>
  </si>
  <si>
    <t>Územní rozvoj</t>
  </si>
  <si>
    <t>3639</t>
  </si>
  <si>
    <t>Komunální služby a územní rozvoj jinde nezařazené</t>
  </si>
  <si>
    <t>3723</t>
  </si>
  <si>
    <t>Sběr a svoz ostatních odpadů jiných než nebezpečných a komunálních</t>
  </si>
  <si>
    <t>3745</t>
  </si>
  <si>
    <t>Péče o vzhled obcí a veřejnou zeleň</t>
  </si>
  <si>
    <t>6171</t>
  </si>
  <si>
    <t>Činnost místní správy</t>
  </si>
  <si>
    <t>6221</t>
  </si>
  <si>
    <t>Humanitární zahraniční pomoc přímá</t>
  </si>
  <si>
    <t>6310</t>
  </si>
  <si>
    <t>Obecné příjmy a výdaje z finančních operací</t>
  </si>
  <si>
    <t>6330</t>
  </si>
  <si>
    <t>Převody vlastním fondům v rozpočtech územní úrovně</t>
  </si>
  <si>
    <t>6399</t>
  </si>
  <si>
    <t>Ostatní finanční operace</t>
  </si>
  <si>
    <t>2219</t>
  </si>
  <si>
    <t>Ostatní záležitosti pozemních komunikací</t>
  </si>
  <si>
    <t>2310</t>
  </si>
  <si>
    <t>Pitná voda</t>
  </si>
  <si>
    <t>2321</t>
  </si>
  <si>
    <t>Odvádění a čistění odpadních vod a nakládání s kaly</t>
  </si>
  <si>
    <t>3113</t>
  </si>
  <si>
    <t>Základní školy</t>
  </si>
  <si>
    <t>3341</t>
  </si>
  <si>
    <t>Rozhlas a televize</t>
  </si>
  <si>
    <t>3399</t>
  </si>
  <si>
    <t>Ostatní záležitosti kultury, církví a sdělovacích prostředků</t>
  </si>
  <si>
    <t>3419</t>
  </si>
  <si>
    <t>Ostatní sportovní činnost</t>
  </si>
  <si>
    <t>3543</t>
  </si>
  <si>
    <t>Pomoc zdravotně postiženým</t>
  </si>
  <si>
    <t>3631</t>
  </si>
  <si>
    <t>Veřejné osvětlení</t>
  </si>
  <si>
    <t>3632</t>
  </si>
  <si>
    <t>Pohřebnictví</t>
  </si>
  <si>
    <t>3721</t>
  </si>
  <si>
    <t>Sběr a svoz nebezpečných odpadů</t>
  </si>
  <si>
    <t>3722</t>
  </si>
  <si>
    <t>Sběr a svoz komunálních odpadů</t>
  </si>
  <si>
    <t>4357</t>
  </si>
  <si>
    <t>Domovy pro osoby se zdravotním postižením a domovy se zvláštním režimem</t>
  </si>
  <si>
    <t>Krizová opatření</t>
  </si>
  <si>
    <t>5512</t>
  </si>
  <si>
    <t>Požární ochrana - dobrovolná část</t>
  </si>
  <si>
    <t>6112</t>
  </si>
  <si>
    <t>Zastupitelstva obcí</t>
  </si>
  <si>
    <t>Volby do zastupitelstev územních samosprávných celků</t>
  </si>
  <si>
    <t>6409</t>
  </si>
  <si>
    <t>Ostatní činnosti jinde nezařazené</t>
  </si>
  <si>
    <t>Příjmy</t>
  </si>
  <si>
    <t>Výdaje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</si>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</sst>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 style="medium">
        <color indexed="64"/>
      </top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 style="medium">
        <color indexed="64"/>
      </top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 style="medium">
        <color indexed="64"/>
      </top>
      <bottom style="mediumDash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Dashed">
        <color theme="0" tint="-0.24994659260841701"/>
      </bottom>
      <diagonal/>
    </border>
    <border>
      <left style="medium">
        <color indexed="64"/>
      </left>
      <right/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/>
      <right style="medium">
        <color indexed="64"/>
      </right>
      <top style="mediumDashed">
        <color theme="0" tint="-0.24994659260841701"/>
      </top>
      <bottom style="mediumDashed">
        <color theme="0" tint="-0.24994659260841701"/>
      </bottom>
      <diagonal/>
    </border>
    <border>
      <left style="medium">
        <color indexed="64"/>
      </left>
      <right/>
      <top/>
      <bottom style="mediumDashed">
        <color theme="0" tint="-0.24994659260841701"/>
      </bottom>
      <diagonal/>
    </border>
    <border>
      <left style="medium">
        <color indexed="64"/>
      </left>
      <right style="mediumDashed">
        <color theme="0" tint="-0.24994659260841701"/>
      </right>
      <top/>
      <bottom style="mediumDashed">
        <color theme="0" tint="-0.24994659260841701"/>
      </bottom>
      <diagonal/>
    </border>
    <border>
      <left style="mediumDashed">
        <color theme="0" tint="-0.24994659260841701"/>
      </left>
      <right style="medium">
        <color indexed="64"/>
      </right>
      <top/>
      <bottom style="mediumDashed">
        <color theme="0" tint="-0.24994659260841701"/>
      </bottom>
      <diagonal/>
    </border>
    <border>
      <left/>
      <right style="mediumDashed">
        <color theme="0" tint="-0.24994659260841701"/>
      </right>
      <top/>
      <bottom style="mediumDashed">
        <color theme="0" tint="-0.24994659260841701"/>
      </bottom>
      <diagonal/>
    </border>
    <border>
      <left/>
      <right style="medium">
        <color indexed="64"/>
      </right>
      <top/>
      <bottom style="mediumDashed">
        <color theme="0" tint="-0.24994659260841701"/>
      </bottom>
      <diagonal/>
    </border>
    <border>
      <left style="medium">
        <color indexed="64"/>
      </left>
      <right/>
      <top style="mediumDashed">
        <color theme="0" tint="-0.24994659260841701"/>
      </top>
      <bottom/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/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/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/>
      <diagonal/>
    </border>
    <border>
      <left/>
      <right style="medium">
        <color indexed="64"/>
      </right>
      <top style="mediumDashed">
        <color theme="0" tint="-0.24994659260841701"/>
      </top>
      <bottom/>
      <diagonal/>
    </border>
    <border>
      <left style="medium">
        <color indexed="64"/>
      </left>
      <right/>
      <top style="medium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Dashed">
        <color theme="0" tint="-0.24994659260841701"/>
      </right>
      <top style="mediumDashed">
        <color theme="0" tint="-0.24994659260841701"/>
      </top>
      <bottom style="medium">
        <color indexed="64"/>
      </bottom>
      <diagonal/>
    </border>
    <border>
      <left style="mediumDashed">
        <color theme="0" tint="-0.24994659260841701"/>
      </left>
      <right style="medium">
        <color indexed="64"/>
      </right>
      <top style="mediumDashed">
        <color theme="0" tint="-0.24994659260841701"/>
      </top>
      <bottom style="medium">
        <color indexed="64"/>
      </bottom>
      <diagonal/>
    </border>
    <border>
      <left/>
      <right style="mediumDashed">
        <color theme="0" tint="-0.24994659260841701"/>
      </right>
      <top style="mediumDashed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Dashed">
        <color theme="0" tint="-0.24994659260841701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Dashed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3" fontId="4" fillId="3" borderId="18" xfId="0" applyNumberFormat="1" applyFont="1" applyFill="1" applyBorder="1" applyAlignment="1">
      <alignment horizontal="right" vertical="center" wrapText="1"/>
    </xf>
    <xf numFmtId="3" fontId="4" fillId="3" borderId="20" xfId="0" applyNumberFormat="1" applyFont="1" applyFill="1" applyBorder="1" applyAlignment="1">
      <alignment horizontal="right" vertical="center" wrapText="1"/>
    </xf>
    <xf numFmtId="3" fontId="4" fillId="3" borderId="2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3" fontId="4" fillId="3" borderId="13" xfId="0" applyNumberFormat="1" applyFont="1" applyFill="1" applyBorder="1" applyAlignment="1">
      <alignment horizontal="right" vertical="center" wrapText="1"/>
    </xf>
    <xf numFmtId="3" fontId="4" fillId="3" borderId="15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3" fontId="4" fillId="3" borderId="23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3" fontId="4" fillId="3" borderId="30" xfId="0" applyNumberFormat="1" applyFont="1" applyFill="1" applyBorder="1" applyAlignment="1">
      <alignment horizontal="right" vertical="center" wrapText="1"/>
    </xf>
    <xf numFmtId="3" fontId="4" fillId="3" borderId="31" xfId="0" applyNumberFormat="1" applyFont="1" applyFill="1" applyBorder="1" applyAlignment="1">
      <alignment horizontal="right" vertical="center" wrapText="1"/>
    </xf>
    <xf numFmtId="3" fontId="1" fillId="0" borderId="0" xfId="0" applyNumberFormat="1" applyFont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3" fontId="5" fillId="4" borderId="32" xfId="0" applyNumberFormat="1" applyFont="1" applyFill="1" applyBorder="1" applyAlignment="1">
      <alignment horizontal="right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left" vertical="center" wrapText="1"/>
    </xf>
    <xf numFmtId="3" fontId="5" fillId="4" borderId="34" xfId="0" applyNumberFormat="1" applyFont="1" applyFill="1" applyBorder="1" applyAlignment="1">
      <alignment horizontal="right" vertical="center" wrapText="1"/>
    </xf>
    <xf numFmtId="3" fontId="5" fillId="4" borderId="35" xfId="0" applyNumberFormat="1" applyFont="1" applyFill="1" applyBorder="1" applyAlignment="1">
      <alignment horizontal="right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left" vertical="center" wrapText="1"/>
    </xf>
    <xf numFmtId="3" fontId="5" fillId="4" borderId="37" xfId="0" applyNumberFormat="1" applyFont="1" applyFill="1" applyBorder="1" applyAlignment="1">
      <alignment horizontal="right" vertical="center" wrapText="1"/>
    </xf>
    <xf numFmtId="3" fontId="5" fillId="4" borderId="38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3" fontId="4" fillId="0" borderId="40" xfId="0" applyNumberFormat="1" applyFont="1" applyBorder="1" applyAlignment="1">
      <alignment horizontal="right" vertical="center" wrapText="1"/>
    </xf>
    <xf numFmtId="3" fontId="4" fillId="0" borderId="42" xfId="0" applyNumberFormat="1" applyFont="1" applyBorder="1" applyAlignment="1">
      <alignment horizontal="right" vertical="center" wrapText="1"/>
    </xf>
    <xf numFmtId="3" fontId="4" fillId="0" borderId="43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po&#269;et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 PŘEHLED K TISKU"/>
      <sheetName val="Sport návrh"/>
      <sheetName val="SDH"/>
      <sheetName val="Příjmy"/>
      <sheetName val="Výdaje"/>
      <sheetName val=" PŘEHLED K TISKU Příjmy"/>
      <sheetName val=" PŘEHLED K TISKU Výdaje"/>
      <sheetName val="MŠ"/>
    </sheetNames>
    <sheetDataSet>
      <sheetData sheetId="0"/>
      <sheetData sheetId="1"/>
      <sheetData sheetId="2"/>
      <sheetData sheetId="3"/>
      <sheetData sheetId="4">
        <row r="3">
          <cell r="E3">
            <v>1636575.75</v>
          </cell>
          <cell r="F3">
            <v>2000000</v>
          </cell>
          <cell r="G3">
            <v>2226704</v>
          </cell>
          <cell r="H3">
            <v>1410752.49</v>
          </cell>
          <cell r="I3">
            <v>2226000</v>
          </cell>
        </row>
        <row r="4">
          <cell r="E4">
            <v>104911.53</v>
          </cell>
          <cell r="F4">
            <v>70000</v>
          </cell>
          <cell r="G4">
            <v>125000</v>
          </cell>
          <cell r="H4">
            <v>116703.3</v>
          </cell>
          <cell r="I4">
            <v>125000</v>
          </cell>
        </row>
        <row r="5">
          <cell r="E5">
            <v>271950.81</v>
          </cell>
          <cell r="F5">
            <v>230000</v>
          </cell>
          <cell r="G5">
            <v>330000</v>
          </cell>
          <cell r="H5">
            <v>287827.36</v>
          </cell>
          <cell r="I5">
            <v>330000</v>
          </cell>
        </row>
        <row r="6">
          <cell r="E6">
            <v>2295133.67</v>
          </cell>
          <cell r="F6">
            <v>2000000</v>
          </cell>
          <cell r="G6">
            <v>2170000</v>
          </cell>
          <cell r="H6">
            <v>2201810.02</v>
          </cell>
          <cell r="I6">
            <v>2400000</v>
          </cell>
        </row>
        <row r="7">
          <cell r="E7">
            <v>5127558.8099999996</v>
          </cell>
          <cell r="F7">
            <v>4200000</v>
          </cell>
          <cell r="G7">
            <v>4600000</v>
          </cell>
          <cell r="H7">
            <v>4895263.66</v>
          </cell>
          <cell r="I7">
            <v>5500000</v>
          </cell>
        </row>
        <row r="8">
          <cell r="E8">
            <v>1366.2</v>
          </cell>
          <cell r="F8">
            <v>0</v>
          </cell>
          <cell r="G8">
            <v>30926.1</v>
          </cell>
          <cell r="H8">
            <v>36926.1</v>
          </cell>
          <cell r="I8">
            <v>30000</v>
          </cell>
        </row>
        <row r="9">
          <cell r="E9">
            <v>397400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E10">
            <v>14000</v>
          </cell>
          <cell r="F10">
            <v>18000</v>
          </cell>
          <cell r="G10">
            <v>18000</v>
          </cell>
          <cell r="H10">
            <v>12800</v>
          </cell>
          <cell r="I10">
            <v>24000</v>
          </cell>
        </row>
        <row r="11">
          <cell r="E11">
            <v>3000</v>
          </cell>
          <cell r="F11">
            <v>3000</v>
          </cell>
          <cell r="G11">
            <v>3000</v>
          </cell>
          <cell r="H11">
            <v>0</v>
          </cell>
          <cell r="I11">
            <v>3000</v>
          </cell>
        </row>
        <row r="12">
          <cell r="E12">
            <v>0</v>
          </cell>
          <cell r="F12">
            <v>500000</v>
          </cell>
          <cell r="G12">
            <v>500000</v>
          </cell>
          <cell r="H12">
            <v>464282</v>
          </cell>
          <cell r="I12">
            <v>700000</v>
          </cell>
        </row>
        <row r="13">
          <cell r="E13">
            <v>3850</v>
          </cell>
          <cell r="F13">
            <v>6000</v>
          </cell>
          <cell r="G13">
            <v>6000</v>
          </cell>
          <cell r="H13">
            <v>5045</v>
          </cell>
          <cell r="I13">
            <v>6000</v>
          </cell>
        </row>
        <row r="14">
          <cell r="E14">
            <v>75676.92</v>
          </cell>
          <cell r="F14">
            <v>70000</v>
          </cell>
          <cell r="G14">
            <v>70000</v>
          </cell>
          <cell r="H14">
            <v>65808.81</v>
          </cell>
          <cell r="I14">
            <v>80000</v>
          </cell>
        </row>
        <row r="15">
          <cell r="E15">
            <v>407294.16</v>
          </cell>
          <cell r="F15">
            <v>350000</v>
          </cell>
          <cell r="G15">
            <v>350000</v>
          </cell>
          <cell r="H15">
            <v>281387.12</v>
          </cell>
          <cell r="I15">
            <v>350000</v>
          </cell>
        </row>
        <row r="16">
          <cell r="E16">
            <v>0</v>
          </cell>
          <cell r="F16">
            <v>150000</v>
          </cell>
          <cell r="G16">
            <v>150000</v>
          </cell>
          <cell r="H16">
            <v>0</v>
          </cell>
          <cell r="I16">
            <v>200000</v>
          </cell>
        </row>
        <row r="17">
          <cell r="E17">
            <v>154082.13</v>
          </cell>
          <cell r="F17">
            <v>160000</v>
          </cell>
          <cell r="G17">
            <v>247311.34</v>
          </cell>
          <cell r="H17">
            <v>87311.34</v>
          </cell>
          <cell r="I17">
            <v>100000</v>
          </cell>
        </row>
        <row r="18">
          <cell r="E18">
            <v>193700</v>
          </cell>
          <cell r="F18">
            <v>390000</v>
          </cell>
          <cell r="G18">
            <v>163300</v>
          </cell>
          <cell r="H18">
            <v>136080</v>
          </cell>
          <cell r="I18">
            <v>160000</v>
          </cell>
        </row>
        <row r="19">
          <cell r="E19">
            <v>614941.4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50000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E21">
            <v>3221649.57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E22">
            <v>534266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6">
          <cell r="E26">
            <v>470624</v>
          </cell>
          <cell r="F26">
            <v>4000</v>
          </cell>
          <cell r="G26">
            <v>4001</v>
          </cell>
          <cell r="H26">
            <v>2525</v>
          </cell>
          <cell r="I26">
            <v>13000</v>
          </cell>
        </row>
        <row r="29">
          <cell r="E29">
            <v>16100</v>
          </cell>
          <cell r="F29">
            <v>80000</v>
          </cell>
          <cell r="G29">
            <v>125706</v>
          </cell>
          <cell r="H29">
            <v>46106</v>
          </cell>
          <cell r="I29">
            <v>0</v>
          </cell>
        </row>
        <row r="31">
          <cell r="E31">
            <v>9000</v>
          </cell>
          <cell r="F31">
            <v>10000</v>
          </cell>
          <cell r="G31">
            <v>10000</v>
          </cell>
          <cell r="H31">
            <v>0</v>
          </cell>
          <cell r="I31">
            <v>0</v>
          </cell>
        </row>
        <row r="33">
          <cell r="E33">
            <v>290514.28000000003</v>
          </cell>
          <cell r="F33">
            <v>300000</v>
          </cell>
          <cell r="G33">
            <v>300000</v>
          </cell>
          <cell r="H33">
            <v>235282.02</v>
          </cell>
          <cell r="I33">
            <v>300000</v>
          </cell>
        </row>
        <row r="35">
          <cell r="E35">
            <v>0</v>
          </cell>
          <cell r="F35">
            <v>0</v>
          </cell>
          <cell r="G35">
            <v>3257</v>
          </cell>
          <cell r="H35">
            <v>3257</v>
          </cell>
          <cell r="I35">
            <v>0</v>
          </cell>
        </row>
        <row r="39">
          <cell r="E39">
            <v>153627</v>
          </cell>
          <cell r="F39">
            <v>16000</v>
          </cell>
          <cell r="G39">
            <v>94000</v>
          </cell>
          <cell r="H39">
            <v>196281</v>
          </cell>
          <cell r="I39">
            <v>80000</v>
          </cell>
        </row>
        <row r="42">
          <cell r="E42">
            <v>115399</v>
          </cell>
          <cell r="F42">
            <v>114000</v>
          </cell>
          <cell r="G42">
            <v>116000</v>
          </cell>
          <cell r="H42">
            <v>103209</v>
          </cell>
          <cell r="I42">
            <v>138000</v>
          </cell>
        </row>
        <row r="44">
          <cell r="E44">
            <v>0</v>
          </cell>
          <cell r="F44">
            <v>1500000</v>
          </cell>
          <cell r="G44">
            <v>1500000</v>
          </cell>
          <cell r="H44">
            <v>0</v>
          </cell>
          <cell r="I44">
            <v>1750000</v>
          </cell>
        </row>
        <row r="46">
          <cell r="E46">
            <v>0</v>
          </cell>
          <cell r="F46">
            <v>0</v>
          </cell>
          <cell r="G46">
            <v>27122</v>
          </cell>
          <cell r="H46">
            <v>27122</v>
          </cell>
          <cell r="I46">
            <v>0</v>
          </cell>
        </row>
        <row r="48">
          <cell r="E48">
            <v>134813.5</v>
          </cell>
          <cell r="F48">
            <v>120000</v>
          </cell>
          <cell r="G48">
            <v>120000</v>
          </cell>
          <cell r="H48">
            <v>96149</v>
          </cell>
          <cell r="I48">
            <v>120000</v>
          </cell>
        </row>
        <row r="50">
          <cell r="E50">
            <v>8500</v>
          </cell>
          <cell r="F50">
            <v>10000</v>
          </cell>
          <cell r="G50">
            <v>10000</v>
          </cell>
          <cell r="H50">
            <v>0</v>
          </cell>
          <cell r="I50">
            <v>0</v>
          </cell>
        </row>
        <row r="52">
          <cell r="E52">
            <v>30</v>
          </cell>
          <cell r="F52">
            <v>100</v>
          </cell>
          <cell r="G52">
            <v>100</v>
          </cell>
          <cell r="H52">
            <v>0</v>
          </cell>
          <cell r="I52">
            <v>0</v>
          </cell>
        </row>
        <row r="55">
          <cell r="E55">
            <v>0</v>
          </cell>
          <cell r="F55">
            <v>0</v>
          </cell>
          <cell r="G55">
            <v>114977</v>
          </cell>
          <cell r="H55">
            <v>123327</v>
          </cell>
          <cell r="I55">
            <v>0</v>
          </cell>
        </row>
        <row r="57">
          <cell r="E57">
            <v>119.07</v>
          </cell>
          <cell r="F57">
            <v>400</v>
          </cell>
          <cell r="G57">
            <v>400</v>
          </cell>
          <cell r="H57">
            <v>4.3600000000000003</v>
          </cell>
          <cell r="I57">
            <v>0</v>
          </cell>
        </row>
        <row r="60">
          <cell r="E60">
            <v>0</v>
          </cell>
          <cell r="F60">
            <v>0</v>
          </cell>
          <cell r="G60">
            <v>3349311</v>
          </cell>
          <cell r="H60">
            <v>4067000</v>
          </cell>
          <cell r="I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</sheetData>
      <sheetData sheetId="5">
        <row r="5">
          <cell r="E5">
            <v>286836.19</v>
          </cell>
          <cell r="F5">
            <v>355490</v>
          </cell>
          <cell r="G5">
            <v>330419.21000000002</v>
          </cell>
          <cell r="H5">
            <v>52075</v>
          </cell>
          <cell r="I5">
            <v>5500</v>
          </cell>
        </row>
        <row r="10">
          <cell r="E10">
            <v>938560.27</v>
          </cell>
          <cell r="F10">
            <v>190000</v>
          </cell>
          <cell r="G10">
            <v>190000</v>
          </cell>
          <cell r="H10">
            <v>23695.95</v>
          </cell>
          <cell r="I10">
            <v>540000</v>
          </cell>
        </row>
        <row r="12">
          <cell r="E12">
            <v>0</v>
          </cell>
          <cell r="F12">
            <v>150000</v>
          </cell>
          <cell r="G12">
            <v>150000</v>
          </cell>
          <cell r="H12">
            <v>149132.5</v>
          </cell>
          <cell r="I12">
            <v>0</v>
          </cell>
        </row>
        <row r="14">
          <cell r="E14">
            <v>1126</v>
          </cell>
          <cell r="F14">
            <v>1200</v>
          </cell>
          <cell r="G14">
            <v>1200</v>
          </cell>
          <cell r="H14">
            <v>0</v>
          </cell>
          <cell r="I14">
            <v>1500</v>
          </cell>
        </row>
        <row r="16">
          <cell r="E16">
            <v>2025550</v>
          </cell>
          <cell r="F16">
            <v>2100000</v>
          </cell>
          <cell r="G16">
            <v>2100000</v>
          </cell>
          <cell r="H16">
            <v>1335000</v>
          </cell>
          <cell r="I16">
            <v>1650000</v>
          </cell>
        </row>
        <row r="27">
          <cell r="E27">
            <v>534161.34</v>
          </cell>
          <cell r="F27">
            <v>972500</v>
          </cell>
          <cell r="G27">
            <v>972500</v>
          </cell>
          <cell r="H27">
            <v>545595.36</v>
          </cell>
          <cell r="I27">
            <v>605400</v>
          </cell>
        </row>
        <row r="29">
          <cell r="E29">
            <v>1452800</v>
          </cell>
          <cell r="F29">
            <v>1500000</v>
          </cell>
          <cell r="G29">
            <v>1634400</v>
          </cell>
          <cell r="H29">
            <v>1634400</v>
          </cell>
          <cell r="I29">
            <v>1650000</v>
          </cell>
        </row>
        <row r="32">
          <cell r="E32">
            <v>61433.4</v>
          </cell>
          <cell r="F32">
            <v>50000</v>
          </cell>
          <cell r="G32">
            <v>57806</v>
          </cell>
          <cell r="H32">
            <v>36035.68</v>
          </cell>
          <cell r="I32">
            <v>20000</v>
          </cell>
        </row>
        <row r="46">
          <cell r="E46">
            <v>823526.35</v>
          </cell>
          <cell r="F46">
            <v>2029366</v>
          </cell>
          <cell r="G46">
            <v>2501355</v>
          </cell>
          <cell r="H46">
            <v>2058606.3000000003</v>
          </cell>
          <cell r="I46">
            <v>1667000</v>
          </cell>
        </row>
        <row r="49">
          <cell r="E49">
            <v>49328</v>
          </cell>
          <cell r="F49">
            <v>21000</v>
          </cell>
          <cell r="G49">
            <v>49000</v>
          </cell>
          <cell r="H49">
            <v>28771</v>
          </cell>
          <cell r="I49">
            <v>40000</v>
          </cell>
        </row>
        <row r="58">
          <cell r="E58">
            <v>175472</v>
          </cell>
          <cell r="F58">
            <v>190000</v>
          </cell>
          <cell r="G58">
            <v>190000</v>
          </cell>
          <cell r="H58">
            <v>65392</v>
          </cell>
          <cell r="I58">
            <v>132000</v>
          </cell>
        </row>
        <row r="60">
          <cell r="E60">
            <v>2000</v>
          </cell>
          <cell r="F60">
            <v>2000</v>
          </cell>
          <cell r="G60">
            <v>2000</v>
          </cell>
          <cell r="H60">
            <v>2000</v>
          </cell>
          <cell r="I60">
            <v>2000</v>
          </cell>
        </row>
        <row r="65">
          <cell r="E65">
            <v>479.57</v>
          </cell>
          <cell r="F65">
            <v>0</v>
          </cell>
          <cell r="G65">
            <v>25500</v>
          </cell>
          <cell r="H65">
            <v>15740</v>
          </cell>
          <cell r="I65">
            <v>54000</v>
          </cell>
        </row>
        <row r="69">
          <cell r="E69">
            <v>205976.78</v>
          </cell>
          <cell r="F69">
            <v>300000</v>
          </cell>
          <cell r="G69">
            <v>305000</v>
          </cell>
          <cell r="H69">
            <v>215657.76</v>
          </cell>
          <cell r="I69">
            <v>290000</v>
          </cell>
        </row>
        <row r="72">
          <cell r="E72">
            <v>57000</v>
          </cell>
          <cell r="F72">
            <v>120000</v>
          </cell>
          <cell r="G72">
            <v>120000</v>
          </cell>
          <cell r="H72">
            <v>20000</v>
          </cell>
          <cell r="I72">
            <v>120000</v>
          </cell>
        </row>
        <row r="74">
          <cell r="E74">
            <v>150000</v>
          </cell>
          <cell r="F74">
            <v>1500000</v>
          </cell>
          <cell r="G74">
            <v>1500000</v>
          </cell>
          <cell r="H74">
            <v>0</v>
          </cell>
          <cell r="I74">
            <v>2300000</v>
          </cell>
        </row>
        <row r="85">
          <cell r="E85">
            <v>2777978.2199999997</v>
          </cell>
          <cell r="F85">
            <v>1136455</v>
          </cell>
          <cell r="G85">
            <v>1974088</v>
          </cell>
          <cell r="H85">
            <v>1741163.1099999999</v>
          </cell>
          <cell r="I85">
            <v>1246600</v>
          </cell>
        </row>
        <row r="87">
          <cell r="E87">
            <v>17610.810000000001</v>
          </cell>
          <cell r="F87">
            <v>15000</v>
          </cell>
          <cell r="G87">
            <v>27000</v>
          </cell>
          <cell r="H87">
            <v>26145.13</v>
          </cell>
          <cell r="I87">
            <v>25000</v>
          </cell>
        </row>
        <row r="89">
          <cell r="E89">
            <v>743881.74</v>
          </cell>
          <cell r="F89">
            <v>800000</v>
          </cell>
          <cell r="G89">
            <v>795000</v>
          </cell>
          <cell r="H89">
            <v>701198.94</v>
          </cell>
          <cell r="I89">
            <v>800000</v>
          </cell>
        </row>
        <row r="91">
          <cell r="E91">
            <v>400408.66</v>
          </cell>
          <cell r="F91">
            <v>300000</v>
          </cell>
          <cell r="G91">
            <v>580000</v>
          </cell>
          <cell r="H91">
            <v>472741.49</v>
          </cell>
          <cell r="I91">
            <v>580000</v>
          </cell>
        </row>
        <row r="97">
          <cell r="E97">
            <v>483596.57</v>
          </cell>
          <cell r="F97">
            <v>150000</v>
          </cell>
          <cell r="G97">
            <v>190000</v>
          </cell>
          <cell r="H97">
            <v>165639</v>
          </cell>
          <cell r="I97">
            <v>175000</v>
          </cell>
        </row>
        <row r="99">
          <cell r="E99">
            <v>10000</v>
          </cell>
          <cell r="F99">
            <v>10000</v>
          </cell>
          <cell r="G99">
            <v>10000</v>
          </cell>
          <cell r="H99">
            <v>0</v>
          </cell>
          <cell r="I99">
            <v>10000</v>
          </cell>
        </row>
        <row r="103">
          <cell r="E103">
            <v>11073</v>
          </cell>
          <cell r="F103">
            <v>10000</v>
          </cell>
          <cell r="G103">
            <v>10000</v>
          </cell>
          <cell r="H103">
            <v>0</v>
          </cell>
          <cell r="I103">
            <v>10000</v>
          </cell>
        </row>
        <row r="110">
          <cell r="E110">
            <v>101500.17</v>
          </cell>
          <cell r="F110">
            <v>127800</v>
          </cell>
          <cell r="G110">
            <v>127800</v>
          </cell>
          <cell r="H110">
            <v>87885.38</v>
          </cell>
          <cell r="I110">
            <v>135000</v>
          </cell>
        </row>
        <row r="112">
          <cell r="E112">
            <v>896451</v>
          </cell>
          <cell r="F112">
            <v>850000</v>
          </cell>
          <cell r="G112">
            <v>850000</v>
          </cell>
          <cell r="H112">
            <v>817788</v>
          </cell>
          <cell r="I112">
            <v>900000</v>
          </cell>
        </row>
        <row r="120">
          <cell r="E120">
            <v>25968</v>
          </cell>
          <cell r="F120">
            <v>0</v>
          </cell>
          <cell r="G120">
            <v>0</v>
          </cell>
          <cell r="H120">
            <v>27089</v>
          </cell>
          <cell r="I120">
            <v>25000</v>
          </cell>
        </row>
        <row r="143">
          <cell r="E143">
            <v>1885757.0999999996</v>
          </cell>
          <cell r="F143">
            <v>1530000</v>
          </cell>
          <cell r="G143">
            <v>1973070.23</v>
          </cell>
          <cell r="H143">
            <v>1588294.0100000002</v>
          </cell>
          <cell r="I143">
            <v>1645000</v>
          </cell>
        </row>
        <row r="146">
          <cell r="E146">
            <v>0</v>
          </cell>
          <cell r="F146">
            <v>0</v>
          </cell>
          <cell r="G146">
            <v>88977</v>
          </cell>
          <cell r="H146">
            <v>85758.56</v>
          </cell>
          <cell r="I146">
            <v>0</v>
          </cell>
        </row>
        <row r="148">
          <cell r="E148">
            <v>17019.5</v>
          </cell>
          <cell r="F148">
            <v>630000</v>
          </cell>
          <cell r="G148">
            <v>10000</v>
          </cell>
          <cell r="H148">
            <v>4623.3999999999996</v>
          </cell>
          <cell r="I148">
            <v>6000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4067000</v>
          </cell>
        </row>
        <row r="153">
          <cell r="E153">
            <v>0</v>
          </cell>
          <cell r="F153">
            <v>-2739311</v>
          </cell>
          <cell r="G153">
            <v>0</v>
          </cell>
          <cell r="H153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B183-498E-4901-9F20-D5DBA0035F18}">
  <sheetPr>
    <pageSetUpPr fitToPage="1"/>
  </sheetPr>
  <dimension ref="A2:J79"/>
  <sheetViews>
    <sheetView showGridLines="0" tabSelected="1" zoomScale="60" zoomScaleNormal="60" workbookViewId="0">
      <pane ySplit="5" topLeftCell="A6" activePane="bottomLeft" state="frozen"/>
      <selection pane="bottomLeft" activeCell="K20" sqref="K20"/>
    </sheetView>
  </sheetViews>
  <sheetFormatPr defaultColWidth="9.140625" defaultRowHeight="15" outlineLevelRow="1" x14ac:dyDescent="0.2"/>
  <cols>
    <col min="1" max="1" width="21" style="1" customWidth="1"/>
    <col min="2" max="2" width="8.5703125" style="1" hidden="1" customWidth="1"/>
    <col min="3" max="3" width="157.28515625" style="1" customWidth="1"/>
    <col min="4" max="8" width="38.7109375" style="1" customWidth="1"/>
    <col min="9" max="9" width="22.7109375" style="1" customWidth="1"/>
    <col min="10" max="16384" width="9.140625" style="1"/>
  </cols>
  <sheetData>
    <row r="2" spans="1:9" x14ac:dyDescent="0.2">
      <c r="C2" s="2" t="s">
        <v>0</v>
      </c>
    </row>
    <row r="4" spans="1:9" ht="15.75" thickBot="1" x14ac:dyDescent="0.25"/>
    <row r="5" spans="1:9" ht="21.75" customHeight="1" thickBot="1" x14ac:dyDescent="0.25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9" ht="20.100000000000001" customHeight="1" outlineLevel="1" thickBot="1" x14ac:dyDescent="0.25">
      <c r="A6" s="9"/>
      <c r="B6" s="10">
        <v>1111</v>
      </c>
      <c r="C6" s="11" t="s">
        <v>9</v>
      </c>
      <c r="D6" s="12">
        <f>[1]Příjmy!E3</f>
        <v>1636575.75</v>
      </c>
      <c r="E6" s="13">
        <f>[1]Příjmy!F3</f>
        <v>2000000</v>
      </c>
      <c r="F6" s="13">
        <f>[1]Příjmy!G3</f>
        <v>2226704</v>
      </c>
      <c r="G6" s="13">
        <f>[1]Příjmy!H3</f>
        <v>1410752.49</v>
      </c>
      <c r="H6" s="14">
        <f>[1]Příjmy!I3</f>
        <v>2226000</v>
      </c>
      <c r="I6" s="45"/>
    </row>
    <row r="7" spans="1:9" ht="20.100000000000001" customHeight="1" outlineLevel="1" thickBot="1" x14ac:dyDescent="0.25">
      <c r="A7" s="15"/>
      <c r="B7" s="16">
        <v>1112</v>
      </c>
      <c r="C7" s="17" t="s">
        <v>10</v>
      </c>
      <c r="D7" s="18">
        <f>[1]Příjmy!E4</f>
        <v>104911.53</v>
      </c>
      <c r="E7" s="19">
        <f>[1]Příjmy!F4</f>
        <v>70000</v>
      </c>
      <c r="F7" s="19">
        <f>[1]Příjmy!G4</f>
        <v>125000</v>
      </c>
      <c r="G7" s="19">
        <f>[1]Příjmy!H4</f>
        <v>116703.3</v>
      </c>
      <c r="H7" s="20">
        <f>[1]Příjmy!I4</f>
        <v>125000</v>
      </c>
      <c r="I7" s="45"/>
    </row>
    <row r="8" spans="1:9" ht="20.100000000000001" customHeight="1" outlineLevel="1" thickBot="1" x14ac:dyDescent="0.25">
      <c r="A8" s="15"/>
      <c r="B8" s="16">
        <v>1113</v>
      </c>
      <c r="C8" s="17" t="s">
        <v>11</v>
      </c>
      <c r="D8" s="18">
        <f>[1]Příjmy!E5</f>
        <v>271950.81</v>
      </c>
      <c r="E8" s="19">
        <f>[1]Příjmy!F5</f>
        <v>230000</v>
      </c>
      <c r="F8" s="19">
        <f>[1]Příjmy!G5</f>
        <v>330000</v>
      </c>
      <c r="G8" s="19">
        <f>[1]Příjmy!H5</f>
        <v>287827.36</v>
      </c>
      <c r="H8" s="20">
        <f>[1]Příjmy!I5</f>
        <v>330000</v>
      </c>
      <c r="I8" s="45"/>
    </row>
    <row r="9" spans="1:9" ht="20.100000000000001" customHeight="1" outlineLevel="1" thickBot="1" x14ac:dyDescent="0.25">
      <c r="A9" s="15"/>
      <c r="B9" s="16">
        <v>1121</v>
      </c>
      <c r="C9" s="17" t="s">
        <v>12</v>
      </c>
      <c r="D9" s="18">
        <f>[1]Příjmy!E6</f>
        <v>2295133.67</v>
      </c>
      <c r="E9" s="19">
        <f>[1]Příjmy!F6</f>
        <v>2000000</v>
      </c>
      <c r="F9" s="19">
        <f>[1]Příjmy!G6</f>
        <v>2170000</v>
      </c>
      <c r="G9" s="19">
        <f>[1]Příjmy!H6</f>
        <v>2201810.02</v>
      </c>
      <c r="H9" s="20">
        <f>[1]Příjmy!I6</f>
        <v>2400000</v>
      </c>
      <c r="I9" s="45"/>
    </row>
    <row r="10" spans="1:9" ht="20.100000000000001" customHeight="1" outlineLevel="1" thickBot="1" x14ac:dyDescent="0.25">
      <c r="A10" s="15"/>
      <c r="B10" s="16">
        <v>1211</v>
      </c>
      <c r="C10" s="17" t="s">
        <v>13</v>
      </c>
      <c r="D10" s="18">
        <f>[1]Příjmy!E7</f>
        <v>5127558.8099999996</v>
      </c>
      <c r="E10" s="19">
        <f>[1]Příjmy!F7</f>
        <v>4200000</v>
      </c>
      <c r="F10" s="19">
        <f>[1]Příjmy!G7</f>
        <v>4600000</v>
      </c>
      <c r="G10" s="19">
        <f>[1]Příjmy!H7</f>
        <v>4895263.66</v>
      </c>
      <c r="H10" s="20">
        <f>[1]Příjmy!I7</f>
        <v>5500000</v>
      </c>
      <c r="I10" s="45"/>
    </row>
    <row r="11" spans="1:9" ht="20.100000000000001" customHeight="1" outlineLevel="1" thickBot="1" x14ac:dyDescent="0.25">
      <c r="A11" s="15"/>
      <c r="B11" s="16">
        <v>1334</v>
      </c>
      <c r="C11" s="17" t="s">
        <v>14</v>
      </c>
      <c r="D11" s="18">
        <f>[1]Příjmy!E8</f>
        <v>1366.2</v>
      </c>
      <c r="E11" s="19">
        <f>[1]Příjmy!F8</f>
        <v>0</v>
      </c>
      <c r="F11" s="19">
        <f>[1]Příjmy!G8</f>
        <v>30926.1</v>
      </c>
      <c r="G11" s="19">
        <f>[1]Příjmy!H8</f>
        <v>36926.1</v>
      </c>
      <c r="H11" s="20">
        <f>[1]Příjmy!I8</f>
        <v>30000</v>
      </c>
      <c r="I11" s="45"/>
    </row>
    <row r="12" spans="1:9" ht="20.100000000000001" customHeight="1" outlineLevel="1" thickBot="1" x14ac:dyDescent="0.25">
      <c r="A12" s="15"/>
      <c r="B12" s="16">
        <v>1340</v>
      </c>
      <c r="C12" s="17" t="s">
        <v>15</v>
      </c>
      <c r="D12" s="18">
        <f>[1]Příjmy!E9</f>
        <v>397400</v>
      </c>
      <c r="E12" s="19">
        <f>[1]Příjmy!F9</f>
        <v>0</v>
      </c>
      <c r="F12" s="19">
        <f>[1]Příjmy!G9</f>
        <v>0</v>
      </c>
      <c r="G12" s="19">
        <f>[1]Příjmy!H9</f>
        <v>0</v>
      </c>
      <c r="H12" s="20">
        <f>[1]Příjmy!I9</f>
        <v>0</v>
      </c>
      <c r="I12" s="45"/>
    </row>
    <row r="13" spans="1:9" ht="20.100000000000001" customHeight="1" outlineLevel="1" thickBot="1" x14ac:dyDescent="0.25">
      <c r="A13" s="15"/>
      <c r="B13" s="16">
        <v>1341</v>
      </c>
      <c r="C13" s="17" t="s">
        <v>16</v>
      </c>
      <c r="D13" s="18">
        <f>[1]Příjmy!E10</f>
        <v>14000</v>
      </c>
      <c r="E13" s="19">
        <f>[1]Příjmy!F10</f>
        <v>18000</v>
      </c>
      <c r="F13" s="19">
        <f>[1]Příjmy!G10</f>
        <v>18000</v>
      </c>
      <c r="G13" s="19">
        <f>[1]Příjmy!H10</f>
        <v>12800</v>
      </c>
      <c r="H13" s="20">
        <f>[1]Příjmy!I10</f>
        <v>24000</v>
      </c>
      <c r="I13" s="45"/>
    </row>
    <row r="14" spans="1:9" ht="20.100000000000001" customHeight="1" outlineLevel="1" thickBot="1" x14ac:dyDescent="0.25">
      <c r="A14" s="15"/>
      <c r="B14" s="16">
        <v>1343</v>
      </c>
      <c r="C14" s="17" t="s">
        <v>17</v>
      </c>
      <c r="D14" s="18">
        <f>[1]Příjmy!E11</f>
        <v>3000</v>
      </c>
      <c r="E14" s="19">
        <f>[1]Příjmy!F11</f>
        <v>3000</v>
      </c>
      <c r="F14" s="19">
        <f>[1]Příjmy!G11</f>
        <v>3000</v>
      </c>
      <c r="G14" s="19">
        <f>[1]Příjmy!H11</f>
        <v>0</v>
      </c>
      <c r="H14" s="20">
        <f>[1]Příjmy!I11</f>
        <v>3000</v>
      </c>
      <c r="I14" s="45"/>
    </row>
    <row r="15" spans="1:9" ht="20.100000000000001" customHeight="1" outlineLevel="1" thickBot="1" x14ac:dyDescent="0.25">
      <c r="A15" s="15"/>
      <c r="B15" s="16">
        <v>1345</v>
      </c>
      <c r="C15" s="17" t="s">
        <v>18</v>
      </c>
      <c r="D15" s="18">
        <f>[1]Příjmy!E12</f>
        <v>0</v>
      </c>
      <c r="E15" s="19">
        <f>[1]Příjmy!F12</f>
        <v>500000</v>
      </c>
      <c r="F15" s="19">
        <f>[1]Příjmy!G12</f>
        <v>500000</v>
      </c>
      <c r="G15" s="19">
        <f>[1]Příjmy!H12</f>
        <v>464282</v>
      </c>
      <c r="H15" s="20">
        <f>[1]Příjmy!I12</f>
        <v>700000</v>
      </c>
      <c r="I15" s="45"/>
    </row>
    <row r="16" spans="1:9" ht="20.100000000000001" customHeight="1" outlineLevel="1" thickBot="1" x14ac:dyDescent="0.25">
      <c r="A16" s="15"/>
      <c r="B16" s="16">
        <v>1361</v>
      </c>
      <c r="C16" s="17" t="s">
        <v>19</v>
      </c>
      <c r="D16" s="18">
        <f>[1]Příjmy!E13</f>
        <v>3850</v>
      </c>
      <c r="E16" s="19">
        <f>[1]Příjmy!F13</f>
        <v>6000</v>
      </c>
      <c r="F16" s="19">
        <f>[1]Příjmy!G13</f>
        <v>6000</v>
      </c>
      <c r="G16" s="19">
        <f>[1]Příjmy!H13</f>
        <v>5045</v>
      </c>
      <c r="H16" s="20">
        <f>[1]Příjmy!I13</f>
        <v>6000</v>
      </c>
      <c r="I16" s="45"/>
    </row>
    <row r="17" spans="1:9" ht="20.100000000000001" customHeight="1" outlineLevel="1" thickBot="1" x14ac:dyDescent="0.25">
      <c r="A17" s="15"/>
      <c r="B17" s="16">
        <v>1381</v>
      </c>
      <c r="C17" s="17" t="s">
        <v>20</v>
      </c>
      <c r="D17" s="18">
        <f>[1]Příjmy!E14</f>
        <v>75676.92</v>
      </c>
      <c r="E17" s="19">
        <f>[1]Příjmy!F14</f>
        <v>70000</v>
      </c>
      <c r="F17" s="19">
        <f>[1]Příjmy!G14</f>
        <v>70000</v>
      </c>
      <c r="G17" s="19">
        <f>[1]Příjmy!H14</f>
        <v>65808.81</v>
      </c>
      <c r="H17" s="20">
        <f>[1]Příjmy!I14</f>
        <v>80000</v>
      </c>
      <c r="I17" s="45"/>
    </row>
    <row r="18" spans="1:9" ht="20.100000000000001" customHeight="1" outlineLevel="1" thickBot="1" x14ac:dyDescent="0.25">
      <c r="A18" s="15"/>
      <c r="B18" s="16">
        <v>1511</v>
      </c>
      <c r="C18" s="17" t="s">
        <v>21</v>
      </c>
      <c r="D18" s="18">
        <f>[1]Příjmy!E15</f>
        <v>407294.16</v>
      </c>
      <c r="E18" s="19">
        <f>[1]Příjmy!F15</f>
        <v>350000</v>
      </c>
      <c r="F18" s="19">
        <f>[1]Příjmy!G15</f>
        <v>350000</v>
      </c>
      <c r="G18" s="19">
        <f>[1]Příjmy!H15</f>
        <v>281387.12</v>
      </c>
      <c r="H18" s="20">
        <f>[1]Příjmy!I15</f>
        <v>350000</v>
      </c>
      <c r="I18" s="45"/>
    </row>
    <row r="19" spans="1:9" ht="20.100000000000001" customHeight="1" outlineLevel="1" thickBot="1" x14ac:dyDescent="0.25">
      <c r="A19" s="15"/>
      <c r="B19" s="16">
        <v>2420</v>
      </c>
      <c r="C19" s="17" t="s">
        <v>22</v>
      </c>
      <c r="D19" s="18">
        <f>[1]Příjmy!E16</f>
        <v>0</v>
      </c>
      <c r="E19" s="19">
        <f>[1]Příjmy!F16</f>
        <v>150000</v>
      </c>
      <c r="F19" s="19">
        <f>[1]Příjmy!G16</f>
        <v>150000</v>
      </c>
      <c r="G19" s="19">
        <f>[1]Příjmy!H16</f>
        <v>0</v>
      </c>
      <c r="H19" s="20">
        <f>[1]Příjmy!I16</f>
        <v>200000</v>
      </c>
      <c r="I19" s="45"/>
    </row>
    <row r="20" spans="1:9" ht="20.100000000000001" customHeight="1" outlineLevel="1" thickBot="1" x14ac:dyDescent="0.25">
      <c r="A20" s="15"/>
      <c r="B20" s="16">
        <v>4111</v>
      </c>
      <c r="C20" s="17" t="s">
        <v>23</v>
      </c>
      <c r="D20" s="18">
        <f>[1]Příjmy!E17</f>
        <v>154082.13</v>
      </c>
      <c r="E20" s="19">
        <f>[1]Příjmy!F17</f>
        <v>160000</v>
      </c>
      <c r="F20" s="19">
        <f>[1]Příjmy!G17</f>
        <v>247311.34</v>
      </c>
      <c r="G20" s="19">
        <f>[1]Příjmy!H17</f>
        <v>87311.34</v>
      </c>
      <c r="H20" s="20">
        <f>[1]Příjmy!I17</f>
        <v>100000</v>
      </c>
      <c r="I20" s="45"/>
    </row>
    <row r="21" spans="1:9" ht="20.100000000000001" customHeight="1" outlineLevel="1" thickBot="1" x14ac:dyDescent="0.25">
      <c r="A21" s="15"/>
      <c r="B21" s="16">
        <v>4112</v>
      </c>
      <c r="C21" s="17" t="s">
        <v>24</v>
      </c>
      <c r="D21" s="18">
        <f>[1]Příjmy!E18</f>
        <v>193700</v>
      </c>
      <c r="E21" s="19">
        <f>[1]Příjmy!F18</f>
        <v>390000</v>
      </c>
      <c r="F21" s="19">
        <f>[1]Příjmy!G18</f>
        <v>163300</v>
      </c>
      <c r="G21" s="19">
        <f>[1]Příjmy!H18</f>
        <v>136080</v>
      </c>
      <c r="H21" s="20">
        <f>[1]Příjmy!I18</f>
        <v>160000</v>
      </c>
      <c r="I21" s="45"/>
    </row>
    <row r="22" spans="1:9" ht="20.100000000000001" customHeight="1" outlineLevel="1" thickBot="1" x14ac:dyDescent="0.25">
      <c r="A22" s="15"/>
      <c r="B22" s="16">
        <v>4116</v>
      </c>
      <c r="C22" s="17" t="s">
        <v>25</v>
      </c>
      <c r="D22" s="18">
        <f>[1]Příjmy!E19</f>
        <v>614941.4</v>
      </c>
      <c r="E22" s="19">
        <f>[1]Příjmy!F19</f>
        <v>0</v>
      </c>
      <c r="F22" s="19">
        <f>[1]Příjmy!G19</f>
        <v>0</v>
      </c>
      <c r="G22" s="19">
        <f>[1]Příjmy!H19</f>
        <v>0</v>
      </c>
      <c r="H22" s="20">
        <f>[1]Příjmy!I19</f>
        <v>0</v>
      </c>
      <c r="I22" s="45"/>
    </row>
    <row r="23" spans="1:9" ht="20.100000000000001" customHeight="1" outlineLevel="1" thickBot="1" x14ac:dyDescent="0.25">
      <c r="A23" s="15"/>
      <c r="B23" s="16">
        <v>4122</v>
      </c>
      <c r="C23" s="17" t="s">
        <v>26</v>
      </c>
      <c r="D23" s="18">
        <f>[1]Příjmy!E20</f>
        <v>50000</v>
      </c>
      <c r="E23" s="19">
        <f>[1]Příjmy!F20</f>
        <v>0</v>
      </c>
      <c r="F23" s="19">
        <f>[1]Příjmy!G20</f>
        <v>0</v>
      </c>
      <c r="G23" s="19">
        <f>[1]Příjmy!H20</f>
        <v>0</v>
      </c>
      <c r="H23" s="20">
        <f>[1]Příjmy!I20</f>
        <v>0</v>
      </c>
      <c r="I23" s="45"/>
    </row>
    <row r="24" spans="1:9" ht="20.100000000000001" customHeight="1" outlineLevel="1" thickBot="1" x14ac:dyDescent="0.25">
      <c r="A24" s="15"/>
      <c r="B24" s="16">
        <v>4216</v>
      </c>
      <c r="C24" s="17" t="s">
        <v>27</v>
      </c>
      <c r="D24" s="18">
        <f>[1]Příjmy!E21</f>
        <v>3221649.57</v>
      </c>
      <c r="E24" s="19">
        <f>[1]Příjmy!F21</f>
        <v>0</v>
      </c>
      <c r="F24" s="19">
        <f>[1]Příjmy!G21</f>
        <v>0</v>
      </c>
      <c r="G24" s="19">
        <f>[1]Příjmy!H21</f>
        <v>0</v>
      </c>
      <c r="H24" s="20">
        <f>[1]Příjmy!I21</f>
        <v>0</v>
      </c>
      <c r="I24" s="45"/>
    </row>
    <row r="25" spans="1:9" ht="20.100000000000001" customHeight="1" outlineLevel="1" x14ac:dyDescent="0.2">
      <c r="A25" s="62"/>
      <c r="B25" s="63">
        <v>4222</v>
      </c>
      <c r="C25" s="64" t="s">
        <v>28</v>
      </c>
      <c r="D25" s="65">
        <f>[1]Příjmy!E22</f>
        <v>534266</v>
      </c>
      <c r="E25" s="66">
        <f>[1]Příjmy!F22</f>
        <v>0</v>
      </c>
      <c r="F25" s="66">
        <f>[1]Příjmy!G22</f>
        <v>0</v>
      </c>
      <c r="G25" s="66">
        <f>[1]Příjmy!H22</f>
        <v>0</v>
      </c>
      <c r="H25" s="67">
        <f>[1]Příjmy!I22</f>
        <v>0</v>
      </c>
      <c r="I25" s="45"/>
    </row>
    <row r="26" spans="1:9" ht="20.100000000000001" customHeight="1" x14ac:dyDescent="0.2">
      <c r="A26" s="74"/>
      <c r="B26" s="75" t="s">
        <v>29</v>
      </c>
      <c r="C26" s="76" t="s">
        <v>30</v>
      </c>
      <c r="D26" s="77">
        <f>SUM(D6:D25)</f>
        <v>15107356.950000001</v>
      </c>
      <c r="E26" s="78">
        <f>SUM(E6:E25)</f>
        <v>10147000</v>
      </c>
      <c r="F26" s="78">
        <f t="shared" ref="F26:G26" si="0">SUM(F6:F25)</f>
        <v>10990241.439999999</v>
      </c>
      <c r="G26" s="78">
        <f t="shared" si="0"/>
        <v>10001997.199999999</v>
      </c>
      <c r="H26" s="79">
        <f>SUM(H6:H21)</f>
        <v>12234000</v>
      </c>
      <c r="I26" s="45"/>
    </row>
    <row r="27" spans="1:9" ht="20.100000000000001" customHeight="1" thickBot="1" x14ac:dyDescent="0.25">
      <c r="A27" s="68" t="s">
        <v>31</v>
      </c>
      <c r="B27" s="69" t="s">
        <v>29</v>
      </c>
      <c r="C27" s="70" t="s">
        <v>32</v>
      </c>
      <c r="D27" s="71">
        <f>[1]Příjmy!E26</f>
        <v>470624</v>
      </c>
      <c r="E27" s="72">
        <f>[1]Příjmy!F26</f>
        <v>4000</v>
      </c>
      <c r="F27" s="72">
        <f>[1]Příjmy!G26</f>
        <v>4001</v>
      </c>
      <c r="G27" s="72">
        <f>[1]Příjmy!H26</f>
        <v>2525</v>
      </c>
      <c r="H27" s="73">
        <f>[1]Příjmy!I26</f>
        <v>13000</v>
      </c>
      <c r="I27" s="45"/>
    </row>
    <row r="28" spans="1:9" ht="20.100000000000001" customHeight="1" thickBot="1" x14ac:dyDescent="0.25">
      <c r="A28" s="15" t="s">
        <v>33</v>
      </c>
      <c r="B28" s="16" t="s">
        <v>29</v>
      </c>
      <c r="C28" s="17" t="s">
        <v>34</v>
      </c>
      <c r="D28" s="18">
        <f>[1]Příjmy!E29</f>
        <v>16100</v>
      </c>
      <c r="E28" s="19">
        <f>[1]Příjmy!F29</f>
        <v>80000</v>
      </c>
      <c r="F28" s="19">
        <f>[1]Příjmy!G29</f>
        <v>125706</v>
      </c>
      <c r="G28" s="19">
        <f>[1]Příjmy!H29</f>
        <v>46106</v>
      </c>
      <c r="H28" s="20">
        <f>[1]Příjmy!I29</f>
        <v>0</v>
      </c>
      <c r="I28" s="45"/>
    </row>
    <row r="29" spans="1:9" ht="20.100000000000001" customHeight="1" thickBot="1" x14ac:dyDescent="0.25">
      <c r="A29" s="15" t="s">
        <v>35</v>
      </c>
      <c r="B29" s="16" t="s">
        <v>29</v>
      </c>
      <c r="C29" s="17" t="s">
        <v>36</v>
      </c>
      <c r="D29" s="18">
        <f>[1]Příjmy!E31</f>
        <v>9000</v>
      </c>
      <c r="E29" s="19">
        <f>[1]Příjmy!F31</f>
        <v>10000</v>
      </c>
      <c r="F29" s="19">
        <f>[1]Příjmy!G31</f>
        <v>10000</v>
      </c>
      <c r="G29" s="19">
        <f>[1]Příjmy!H31</f>
        <v>0</v>
      </c>
      <c r="H29" s="20">
        <f>[1]Příjmy!I31</f>
        <v>0</v>
      </c>
      <c r="I29" s="45"/>
    </row>
    <row r="30" spans="1:9" ht="20.100000000000001" customHeight="1" thickBot="1" x14ac:dyDescent="0.25">
      <c r="A30" s="15" t="s">
        <v>37</v>
      </c>
      <c r="B30" s="16" t="s">
        <v>29</v>
      </c>
      <c r="C30" s="17" t="s">
        <v>38</v>
      </c>
      <c r="D30" s="18">
        <f>[1]Příjmy!E33</f>
        <v>290514.28000000003</v>
      </c>
      <c r="E30" s="19">
        <f>[1]Příjmy!F33</f>
        <v>300000</v>
      </c>
      <c r="F30" s="19">
        <f>[1]Příjmy!G33</f>
        <v>300000</v>
      </c>
      <c r="G30" s="19">
        <f>[1]Příjmy!H33</f>
        <v>235282.02</v>
      </c>
      <c r="H30" s="20">
        <f>[1]Příjmy!I33</f>
        <v>300000</v>
      </c>
      <c r="I30" s="45"/>
    </row>
    <row r="31" spans="1:9" ht="20.100000000000001" customHeight="1" thickBot="1" x14ac:dyDescent="0.25">
      <c r="A31" s="15" t="s">
        <v>39</v>
      </c>
      <c r="B31" s="16" t="s">
        <v>29</v>
      </c>
      <c r="C31" s="17" t="s">
        <v>40</v>
      </c>
      <c r="D31" s="18">
        <f>[1]Příjmy!E35</f>
        <v>0</v>
      </c>
      <c r="E31" s="19">
        <f>[1]Příjmy!F35</f>
        <v>0</v>
      </c>
      <c r="F31" s="19">
        <f>[1]Příjmy!G35</f>
        <v>3257</v>
      </c>
      <c r="G31" s="19">
        <f>[1]Příjmy!H35</f>
        <v>3257</v>
      </c>
      <c r="H31" s="20">
        <f>[1]Příjmy!I35</f>
        <v>0</v>
      </c>
      <c r="I31" s="45"/>
    </row>
    <row r="32" spans="1:9" ht="20.100000000000001" customHeight="1" thickBot="1" x14ac:dyDescent="0.25">
      <c r="A32" s="15" t="s">
        <v>41</v>
      </c>
      <c r="B32" s="16" t="s">
        <v>29</v>
      </c>
      <c r="C32" s="17" t="s">
        <v>42</v>
      </c>
      <c r="D32" s="18">
        <f>[1]Příjmy!E39</f>
        <v>153627</v>
      </c>
      <c r="E32" s="19">
        <f>[1]Příjmy!F39</f>
        <v>16000</v>
      </c>
      <c r="F32" s="19">
        <f>[1]Příjmy!G39</f>
        <v>94000</v>
      </c>
      <c r="G32" s="19">
        <f>[1]Příjmy!H39</f>
        <v>196281</v>
      </c>
      <c r="H32" s="20">
        <f>[1]Příjmy!I39</f>
        <v>80000</v>
      </c>
      <c r="I32" s="45"/>
    </row>
    <row r="33" spans="1:9" ht="20.100000000000001" customHeight="1" thickBot="1" x14ac:dyDescent="0.25">
      <c r="A33" s="15" t="s">
        <v>43</v>
      </c>
      <c r="B33" s="16" t="s">
        <v>29</v>
      </c>
      <c r="C33" s="17" t="s">
        <v>44</v>
      </c>
      <c r="D33" s="18">
        <f>[1]Příjmy!E42</f>
        <v>115399</v>
      </c>
      <c r="E33" s="19">
        <f>[1]Příjmy!F42</f>
        <v>114000</v>
      </c>
      <c r="F33" s="19">
        <f>[1]Příjmy!G42</f>
        <v>116000</v>
      </c>
      <c r="G33" s="19">
        <f>[1]Příjmy!H42</f>
        <v>103209</v>
      </c>
      <c r="H33" s="20">
        <f>[1]Příjmy!I42</f>
        <v>138000</v>
      </c>
      <c r="I33" s="45"/>
    </row>
    <row r="34" spans="1:9" ht="20.100000000000001" customHeight="1" thickBot="1" x14ac:dyDescent="0.25">
      <c r="A34" s="15" t="s">
        <v>45</v>
      </c>
      <c r="B34" s="16" t="s">
        <v>29</v>
      </c>
      <c r="C34" s="17" t="s">
        <v>46</v>
      </c>
      <c r="D34" s="18">
        <f>[1]Příjmy!E44</f>
        <v>0</v>
      </c>
      <c r="E34" s="19">
        <f>[1]Příjmy!F44</f>
        <v>1500000</v>
      </c>
      <c r="F34" s="19">
        <f>[1]Příjmy!G44</f>
        <v>1500000</v>
      </c>
      <c r="G34" s="19">
        <f>[1]Příjmy!H44</f>
        <v>0</v>
      </c>
      <c r="H34" s="20">
        <f>[1]Příjmy!I44</f>
        <v>1750000</v>
      </c>
      <c r="I34" s="45"/>
    </row>
    <row r="35" spans="1:9" ht="20.100000000000001" customHeight="1" thickBot="1" x14ac:dyDescent="0.25">
      <c r="A35" s="15" t="s">
        <v>47</v>
      </c>
      <c r="B35" s="16" t="s">
        <v>29</v>
      </c>
      <c r="C35" s="17" t="s">
        <v>48</v>
      </c>
      <c r="D35" s="18">
        <f>[1]Příjmy!E46</f>
        <v>0</v>
      </c>
      <c r="E35" s="19">
        <f>[1]Příjmy!F46</f>
        <v>0</v>
      </c>
      <c r="F35" s="19">
        <f>[1]Příjmy!G46</f>
        <v>27122</v>
      </c>
      <c r="G35" s="19">
        <f>[1]Příjmy!H46</f>
        <v>27122</v>
      </c>
      <c r="H35" s="20">
        <f>[1]Příjmy!I46</f>
        <v>0</v>
      </c>
      <c r="I35" s="45"/>
    </row>
    <row r="36" spans="1:9" ht="20.100000000000001" customHeight="1" thickBot="1" x14ac:dyDescent="0.25">
      <c r="A36" s="15" t="s">
        <v>49</v>
      </c>
      <c r="B36" s="16" t="s">
        <v>29</v>
      </c>
      <c r="C36" s="17" t="s">
        <v>50</v>
      </c>
      <c r="D36" s="18">
        <f>[1]Příjmy!E48</f>
        <v>134813.5</v>
      </c>
      <c r="E36" s="19">
        <f>[1]Příjmy!F48</f>
        <v>120000</v>
      </c>
      <c r="F36" s="19">
        <f>[1]Příjmy!G48</f>
        <v>120000</v>
      </c>
      <c r="G36" s="19">
        <f>[1]Příjmy!H48</f>
        <v>96149</v>
      </c>
      <c r="H36" s="20">
        <f>[1]Příjmy!I48</f>
        <v>120000</v>
      </c>
      <c r="I36" s="45"/>
    </row>
    <row r="37" spans="1:9" ht="20.100000000000001" customHeight="1" thickBot="1" x14ac:dyDescent="0.25">
      <c r="A37" s="15" t="s">
        <v>51</v>
      </c>
      <c r="B37" s="16" t="s">
        <v>29</v>
      </c>
      <c r="C37" s="17" t="s">
        <v>52</v>
      </c>
      <c r="D37" s="18">
        <f>[1]Příjmy!E50</f>
        <v>8500</v>
      </c>
      <c r="E37" s="19">
        <f>[1]Příjmy!F50</f>
        <v>10000</v>
      </c>
      <c r="F37" s="19">
        <f>[1]Příjmy!G50</f>
        <v>10000</v>
      </c>
      <c r="G37" s="19">
        <f>[1]Příjmy!H50</f>
        <v>0</v>
      </c>
      <c r="H37" s="20">
        <f>[1]Příjmy!I50</f>
        <v>0</v>
      </c>
      <c r="I37" s="45"/>
    </row>
    <row r="38" spans="1:9" ht="20.100000000000001" customHeight="1" thickBot="1" x14ac:dyDescent="0.25">
      <c r="A38" s="15" t="s">
        <v>53</v>
      </c>
      <c r="B38" s="16" t="s">
        <v>29</v>
      </c>
      <c r="C38" s="17" t="s">
        <v>54</v>
      </c>
      <c r="D38" s="18">
        <f>[1]Příjmy!E52</f>
        <v>30</v>
      </c>
      <c r="E38" s="19">
        <f>[1]Příjmy!F52</f>
        <v>100</v>
      </c>
      <c r="F38" s="19">
        <f>[1]Příjmy!G52</f>
        <v>100</v>
      </c>
      <c r="G38" s="19">
        <f>[1]Příjmy!H52</f>
        <v>0</v>
      </c>
      <c r="H38" s="20">
        <f>[1]Příjmy!I52</f>
        <v>0</v>
      </c>
      <c r="I38" s="45"/>
    </row>
    <row r="39" spans="1:9" ht="20.100000000000001" customHeight="1" thickBot="1" x14ac:dyDescent="0.25">
      <c r="A39" s="15" t="s">
        <v>55</v>
      </c>
      <c r="B39" s="16" t="s">
        <v>29</v>
      </c>
      <c r="C39" s="17" t="s">
        <v>56</v>
      </c>
      <c r="D39" s="18">
        <f>[1]Příjmy!E55</f>
        <v>0</v>
      </c>
      <c r="E39" s="19">
        <f>[1]Příjmy!F55</f>
        <v>0</v>
      </c>
      <c r="F39" s="19">
        <f>[1]Příjmy!G55</f>
        <v>114977</v>
      </c>
      <c r="G39" s="19">
        <f>[1]Příjmy!H55</f>
        <v>123327</v>
      </c>
      <c r="H39" s="20">
        <f>[1]Příjmy!I55</f>
        <v>0</v>
      </c>
      <c r="I39" s="45"/>
    </row>
    <row r="40" spans="1:9" ht="20.100000000000001" customHeight="1" thickBot="1" x14ac:dyDescent="0.25">
      <c r="A40" s="15" t="s">
        <v>57</v>
      </c>
      <c r="B40" s="16" t="s">
        <v>29</v>
      </c>
      <c r="C40" s="17" t="s">
        <v>58</v>
      </c>
      <c r="D40" s="18">
        <f>[1]Příjmy!E57</f>
        <v>119.07</v>
      </c>
      <c r="E40" s="19">
        <f>[1]Příjmy!F57</f>
        <v>400</v>
      </c>
      <c r="F40" s="19">
        <f>[1]Příjmy!G57</f>
        <v>400</v>
      </c>
      <c r="G40" s="19">
        <f>[1]Příjmy!H57</f>
        <v>4.3600000000000003</v>
      </c>
      <c r="H40" s="20">
        <f>[1]Příjmy!I57</f>
        <v>0</v>
      </c>
      <c r="I40" s="45"/>
    </row>
    <row r="41" spans="1:9" ht="20.100000000000001" customHeight="1" thickBot="1" x14ac:dyDescent="0.25">
      <c r="A41" s="15" t="s">
        <v>59</v>
      </c>
      <c r="B41" s="16" t="s">
        <v>29</v>
      </c>
      <c r="C41" s="17" t="s">
        <v>60</v>
      </c>
      <c r="D41" s="18">
        <f>[1]Příjmy!E60</f>
        <v>0</v>
      </c>
      <c r="E41" s="19">
        <f>[1]Příjmy!F60</f>
        <v>0</v>
      </c>
      <c r="F41" s="19">
        <f>[1]Příjmy!G60</f>
        <v>3349311</v>
      </c>
      <c r="G41" s="19">
        <f>[1]Příjmy!H60</f>
        <v>4067000</v>
      </c>
      <c r="H41" s="20">
        <f>[1]Příjmy!I60</f>
        <v>0</v>
      </c>
      <c r="I41" s="45"/>
    </row>
    <row r="42" spans="1:9" ht="20.100000000000001" customHeight="1" thickBot="1" x14ac:dyDescent="0.25">
      <c r="A42" s="15" t="s">
        <v>61</v>
      </c>
      <c r="B42" s="16" t="s">
        <v>29</v>
      </c>
      <c r="C42" s="17" t="s">
        <v>62</v>
      </c>
      <c r="D42" s="18">
        <f>[1]Příjmy!E62</f>
        <v>0</v>
      </c>
      <c r="E42" s="19">
        <f>[1]Příjmy!F62</f>
        <v>0</v>
      </c>
      <c r="F42" s="19">
        <f>[1]Příjmy!G62</f>
        <v>0</v>
      </c>
      <c r="G42" s="19">
        <f>[1]Příjmy!H62</f>
        <v>0</v>
      </c>
      <c r="H42" s="20">
        <f>[1]Příjmy!I62</f>
        <v>0</v>
      </c>
      <c r="I42" s="45"/>
    </row>
    <row r="43" spans="1:9" ht="20.100000000000001" customHeight="1" thickBot="1" x14ac:dyDescent="0.25">
      <c r="A43" s="21" t="s">
        <v>33</v>
      </c>
      <c r="B43" s="22" t="s">
        <v>29</v>
      </c>
      <c r="C43" s="23" t="s">
        <v>34</v>
      </c>
      <c r="D43" s="24">
        <f>([1]Výdaje!E5)*-1</f>
        <v>-286836.19</v>
      </c>
      <c r="E43" s="25">
        <f>([1]Výdaje!F5)*-1</f>
        <v>-355490</v>
      </c>
      <c r="F43" s="25">
        <f>([1]Výdaje!G5)*-1</f>
        <v>-330419.21000000002</v>
      </c>
      <c r="G43" s="25">
        <f>([1]Výdaje!H5)*-1</f>
        <v>-52075</v>
      </c>
      <c r="H43" s="26">
        <f>([1]Výdaje!I5)*-1</f>
        <v>-5500</v>
      </c>
      <c r="I43" s="45"/>
    </row>
    <row r="44" spans="1:9" ht="20.100000000000001" customHeight="1" thickBot="1" x14ac:dyDescent="0.25">
      <c r="A44" s="27" t="s">
        <v>37</v>
      </c>
      <c r="B44" s="28" t="s">
        <v>29</v>
      </c>
      <c r="C44" s="29" t="s">
        <v>38</v>
      </c>
      <c r="D44" s="30">
        <f>([1]Výdaje!E10)*-1</f>
        <v>-938560.27</v>
      </c>
      <c r="E44" s="31">
        <f>([1]Výdaje!F10)*-1</f>
        <v>-190000</v>
      </c>
      <c r="F44" s="31">
        <f>([1]Výdaje!G10)*-1</f>
        <v>-190000</v>
      </c>
      <c r="G44" s="31">
        <f>([1]Výdaje!H10)*-1</f>
        <v>-23695.95</v>
      </c>
      <c r="H44" s="32">
        <f>([1]Výdaje!I10)*-1</f>
        <v>-540000</v>
      </c>
      <c r="I44" s="45"/>
    </row>
    <row r="45" spans="1:9" ht="20.100000000000001" customHeight="1" thickBot="1" x14ac:dyDescent="0.25">
      <c r="A45" s="27" t="s">
        <v>63</v>
      </c>
      <c r="B45" s="28" t="s">
        <v>29</v>
      </c>
      <c r="C45" s="29" t="s">
        <v>64</v>
      </c>
      <c r="D45" s="30">
        <f>[1]Výdaje!E12*-1</f>
        <v>0</v>
      </c>
      <c r="E45" s="31">
        <f>[1]Výdaje!F12*-1</f>
        <v>-150000</v>
      </c>
      <c r="F45" s="31">
        <f>[1]Výdaje!G12*-1</f>
        <v>-150000</v>
      </c>
      <c r="G45" s="31">
        <f>[1]Výdaje!H12*-1</f>
        <v>-149132.5</v>
      </c>
      <c r="H45" s="32">
        <f>[1]Výdaje!I12*-1</f>
        <v>0</v>
      </c>
      <c r="I45" s="45"/>
    </row>
    <row r="46" spans="1:9" ht="20.100000000000001" customHeight="1" thickBot="1" x14ac:dyDescent="0.25">
      <c r="A46" s="27" t="s">
        <v>65</v>
      </c>
      <c r="B46" s="28" t="s">
        <v>29</v>
      </c>
      <c r="C46" s="29" t="s">
        <v>66</v>
      </c>
      <c r="D46" s="30">
        <f>([1]Výdaje!E14)*-1</f>
        <v>-1126</v>
      </c>
      <c r="E46" s="31">
        <f>([1]Výdaje!F14)*-1</f>
        <v>-1200</v>
      </c>
      <c r="F46" s="31">
        <f>([1]Výdaje!G14)*-1</f>
        <v>-1200</v>
      </c>
      <c r="G46" s="31">
        <f>([1]Výdaje!H14)*-1</f>
        <v>0</v>
      </c>
      <c r="H46" s="32">
        <f>([1]Výdaje!I14)*-1</f>
        <v>-1500</v>
      </c>
      <c r="I46" s="45"/>
    </row>
    <row r="47" spans="1:9" ht="20.100000000000001" customHeight="1" thickBot="1" x14ac:dyDescent="0.25">
      <c r="A47" s="27" t="s">
        <v>67</v>
      </c>
      <c r="B47" s="28" t="s">
        <v>29</v>
      </c>
      <c r="C47" s="29" t="s">
        <v>68</v>
      </c>
      <c r="D47" s="30">
        <f>([1]Výdaje!E16)*-1</f>
        <v>-2025550</v>
      </c>
      <c r="E47" s="31">
        <f>([1]Výdaje!F16)*-1</f>
        <v>-2100000</v>
      </c>
      <c r="F47" s="31">
        <f>([1]Výdaje!G16)*-1</f>
        <v>-2100000</v>
      </c>
      <c r="G47" s="31">
        <f>([1]Výdaje!H16)*-1</f>
        <v>-1335000</v>
      </c>
      <c r="H47" s="32">
        <f>([1]Výdaje!I16)*-1</f>
        <v>-1650000</v>
      </c>
      <c r="I47" s="45"/>
    </row>
    <row r="48" spans="1:9" ht="20.100000000000001" customHeight="1" thickBot="1" x14ac:dyDescent="0.25">
      <c r="A48" s="27" t="s">
        <v>39</v>
      </c>
      <c r="B48" s="28" t="s">
        <v>29</v>
      </c>
      <c r="C48" s="29" t="s">
        <v>40</v>
      </c>
      <c r="D48" s="30">
        <f>([1]Výdaje!E27)*-1</f>
        <v>-534161.34</v>
      </c>
      <c r="E48" s="31">
        <f>([1]Výdaje!F27)*-1</f>
        <v>-972500</v>
      </c>
      <c r="F48" s="31">
        <f>([1]Výdaje!G27)*-1</f>
        <v>-972500</v>
      </c>
      <c r="G48" s="31">
        <f>([1]Výdaje!H27)*-1</f>
        <v>-545595.36</v>
      </c>
      <c r="H48" s="32">
        <f>([1]Výdaje!I27)*-1</f>
        <v>-605400</v>
      </c>
      <c r="I48" s="45"/>
    </row>
    <row r="49" spans="1:9" ht="20.100000000000001" customHeight="1" thickBot="1" x14ac:dyDescent="0.25">
      <c r="A49" s="27" t="s">
        <v>69</v>
      </c>
      <c r="B49" s="28" t="s">
        <v>29</v>
      </c>
      <c r="C49" s="29" t="s">
        <v>70</v>
      </c>
      <c r="D49" s="30">
        <f>([1]Výdaje!E29)*-1</f>
        <v>-1452800</v>
      </c>
      <c r="E49" s="31">
        <f>([1]Výdaje!F29)*-1</f>
        <v>-1500000</v>
      </c>
      <c r="F49" s="31">
        <f>([1]Výdaje!G29)*-1</f>
        <v>-1634400</v>
      </c>
      <c r="G49" s="31">
        <f>([1]Výdaje!H29)*-1</f>
        <v>-1634400</v>
      </c>
      <c r="H49" s="32">
        <f>([1]Výdaje!I29)*-1</f>
        <v>-1650000</v>
      </c>
      <c r="I49" s="45"/>
    </row>
    <row r="50" spans="1:9" ht="20.100000000000001" customHeight="1" thickBot="1" x14ac:dyDescent="0.25">
      <c r="A50" s="27" t="s">
        <v>71</v>
      </c>
      <c r="B50" s="28" t="s">
        <v>29</v>
      </c>
      <c r="C50" s="29" t="s">
        <v>72</v>
      </c>
      <c r="D50" s="30">
        <f>([1]Výdaje!E32)*-1</f>
        <v>-61433.4</v>
      </c>
      <c r="E50" s="31">
        <f>([1]Výdaje!F32)*-1</f>
        <v>-50000</v>
      </c>
      <c r="F50" s="31">
        <f>([1]Výdaje!G32)*-1</f>
        <v>-57806</v>
      </c>
      <c r="G50" s="31">
        <f>([1]Výdaje!H32)*-1</f>
        <v>-36035.68</v>
      </c>
      <c r="H50" s="32">
        <f>([1]Výdaje!I32)*-1</f>
        <v>-20000</v>
      </c>
      <c r="I50" s="45"/>
    </row>
    <row r="51" spans="1:9" ht="20.100000000000001" customHeight="1" thickBot="1" x14ac:dyDescent="0.25">
      <c r="A51" s="27" t="s">
        <v>41</v>
      </c>
      <c r="B51" s="28" t="s">
        <v>29</v>
      </c>
      <c r="C51" s="29" t="s">
        <v>42</v>
      </c>
      <c r="D51" s="30">
        <f>([1]Výdaje!E46)*-1</f>
        <v>-823526.35</v>
      </c>
      <c r="E51" s="31">
        <f>([1]Výdaje!F46)*-1</f>
        <v>-2029366</v>
      </c>
      <c r="F51" s="31">
        <f>([1]Výdaje!G46)*-1</f>
        <v>-2501355</v>
      </c>
      <c r="G51" s="31">
        <f>([1]Výdaje!H46)*-1</f>
        <v>-2058606.3000000003</v>
      </c>
      <c r="H51" s="32">
        <f>([1]Výdaje!I46)*-1</f>
        <v>-1667000</v>
      </c>
      <c r="I51" s="45"/>
    </row>
    <row r="52" spans="1:9" ht="20.100000000000001" customHeight="1" thickBot="1" x14ac:dyDescent="0.25">
      <c r="A52" s="27" t="s">
        <v>73</v>
      </c>
      <c r="B52" s="28" t="s">
        <v>29</v>
      </c>
      <c r="C52" s="29" t="s">
        <v>74</v>
      </c>
      <c r="D52" s="30">
        <f>([1]Výdaje!E49)*-1</f>
        <v>-49328</v>
      </c>
      <c r="E52" s="31">
        <f>([1]Výdaje!F49)*-1</f>
        <v>-21000</v>
      </c>
      <c r="F52" s="31">
        <f>([1]Výdaje!G49)*-1</f>
        <v>-49000</v>
      </c>
      <c r="G52" s="31">
        <f>([1]Výdaje!H49)*-1</f>
        <v>-28771</v>
      </c>
      <c r="H52" s="32">
        <f>([1]Výdaje!I49)*-1</f>
        <v>-40000</v>
      </c>
      <c r="I52" s="45"/>
    </row>
    <row r="53" spans="1:9" ht="20.100000000000001" customHeight="1" thickBot="1" x14ac:dyDescent="0.25">
      <c r="A53" s="27" t="s">
        <v>75</v>
      </c>
      <c r="B53" s="28" t="s">
        <v>29</v>
      </c>
      <c r="C53" s="29" t="s">
        <v>76</v>
      </c>
      <c r="D53" s="30">
        <f>([1]Výdaje!E58)*-1</f>
        <v>-175472</v>
      </c>
      <c r="E53" s="31">
        <f>([1]Výdaje!F58)*-1</f>
        <v>-190000</v>
      </c>
      <c r="F53" s="31">
        <f>([1]Výdaje!G58)*-1</f>
        <v>-190000</v>
      </c>
      <c r="G53" s="31">
        <f>([1]Výdaje!H58)*-1</f>
        <v>-65392</v>
      </c>
      <c r="H53" s="32">
        <f>([1]Výdaje!I58)*-1</f>
        <v>-132000</v>
      </c>
      <c r="I53" s="45"/>
    </row>
    <row r="54" spans="1:9" ht="20.100000000000001" customHeight="1" thickBot="1" x14ac:dyDescent="0.25">
      <c r="A54" s="27" t="s">
        <v>77</v>
      </c>
      <c r="B54" s="28" t="s">
        <v>29</v>
      </c>
      <c r="C54" s="29" t="s">
        <v>78</v>
      </c>
      <c r="D54" s="30">
        <f>([1]Výdaje!E60)*-1</f>
        <v>-2000</v>
      </c>
      <c r="E54" s="31">
        <f>([1]Výdaje!F60)*-1</f>
        <v>-2000</v>
      </c>
      <c r="F54" s="31">
        <f>([1]Výdaje!G60)*-1</f>
        <v>-2000</v>
      </c>
      <c r="G54" s="31">
        <f>([1]Výdaje!H60)*-1</f>
        <v>-2000</v>
      </c>
      <c r="H54" s="32">
        <f>([1]Výdaje!I60)*-1</f>
        <v>-2000</v>
      </c>
      <c r="I54" s="45"/>
    </row>
    <row r="55" spans="1:9" ht="20.100000000000001" customHeight="1" thickBot="1" x14ac:dyDescent="0.25">
      <c r="A55" s="27" t="s">
        <v>43</v>
      </c>
      <c r="B55" s="28" t="s">
        <v>29</v>
      </c>
      <c r="C55" s="29" t="s">
        <v>44</v>
      </c>
      <c r="D55" s="30">
        <f>([1]Výdaje!E65)*-1</f>
        <v>-479.57</v>
      </c>
      <c r="E55" s="31">
        <f>([1]Výdaje!F65)*-1</f>
        <v>0</v>
      </c>
      <c r="F55" s="31">
        <f>([1]Výdaje!G65)*-1</f>
        <v>-25500</v>
      </c>
      <c r="G55" s="31">
        <f>([1]Výdaje!H65)*-1</f>
        <v>-15740</v>
      </c>
      <c r="H55" s="32">
        <f>([1]Výdaje!I65)*-1</f>
        <v>-54000</v>
      </c>
      <c r="I55" s="45"/>
    </row>
    <row r="56" spans="1:9" ht="20.100000000000001" customHeight="1" thickBot="1" x14ac:dyDescent="0.25">
      <c r="A56" s="27" t="s">
        <v>79</v>
      </c>
      <c r="B56" s="28" t="s">
        <v>29</v>
      </c>
      <c r="C56" s="29" t="s">
        <v>80</v>
      </c>
      <c r="D56" s="30">
        <f>([1]Výdaje!E69)*-1</f>
        <v>-205976.78</v>
      </c>
      <c r="E56" s="31">
        <f>([1]Výdaje!F69)*-1</f>
        <v>-300000</v>
      </c>
      <c r="F56" s="31">
        <f>([1]Výdaje!G69)*-1</f>
        <v>-305000</v>
      </c>
      <c r="G56" s="31">
        <f>([1]Výdaje!H69)*-1</f>
        <v>-215657.76</v>
      </c>
      <c r="H56" s="32">
        <f>([1]Výdaje!I69)*-1</f>
        <v>-290000</v>
      </c>
      <c r="I56" s="45"/>
    </row>
    <row r="57" spans="1:9" ht="20.100000000000001" customHeight="1" thickBot="1" x14ac:dyDescent="0.25">
      <c r="A57" s="27" t="s">
        <v>81</v>
      </c>
      <c r="B57" s="28" t="s">
        <v>29</v>
      </c>
      <c r="C57" s="29" t="s">
        <v>82</v>
      </c>
      <c r="D57" s="30">
        <f>([1]Výdaje!E72)*-1</f>
        <v>-57000</v>
      </c>
      <c r="E57" s="31">
        <f>([1]Výdaje!F72)*-1</f>
        <v>-120000</v>
      </c>
      <c r="F57" s="31">
        <f>([1]Výdaje!G72)*-1</f>
        <v>-120000</v>
      </c>
      <c r="G57" s="31">
        <f>([1]Výdaje!H72)*-1</f>
        <v>-20000</v>
      </c>
      <c r="H57" s="32">
        <f>([1]Výdaje!I72)*-1</f>
        <v>-120000</v>
      </c>
      <c r="I57" s="45"/>
    </row>
    <row r="58" spans="1:9" ht="20.100000000000001" customHeight="1" thickBot="1" x14ac:dyDescent="0.25">
      <c r="A58" s="27" t="s">
        <v>45</v>
      </c>
      <c r="B58" s="28" t="s">
        <v>29</v>
      </c>
      <c r="C58" s="29" t="s">
        <v>46</v>
      </c>
      <c r="D58" s="30">
        <f>([1]Výdaje!E74)*-1</f>
        <v>-150000</v>
      </c>
      <c r="E58" s="31">
        <f>([1]Výdaje!F74)*-1</f>
        <v>-1500000</v>
      </c>
      <c r="F58" s="31">
        <f>([1]Výdaje!G74)*-1</f>
        <v>-1500000</v>
      </c>
      <c r="G58" s="31">
        <f>([1]Výdaje!H74)*-1</f>
        <v>0</v>
      </c>
      <c r="H58" s="32">
        <f>([1]Výdaje!I74)*-1</f>
        <v>-2300000</v>
      </c>
      <c r="I58" s="45"/>
    </row>
    <row r="59" spans="1:9" ht="20.100000000000001" customHeight="1" thickBot="1" x14ac:dyDescent="0.25">
      <c r="A59" s="27" t="s">
        <v>47</v>
      </c>
      <c r="B59" s="28" t="s">
        <v>29</v>
      </c>
      <c r="C59" s="29" t="s">
        <v>48</v>
      </c>
      <c r="D59" s="30">
        <f>([1]Výdaje!E85)*-1</f>
        <v>-2777978.2199999997</v>
      </c>
      <c r="E59" s="31">
        <f>([1]Výdaje!F85)*-1</f>
        <v>-1136455</v>
      </c>
      <c r="F59" s="31">
        <f>([1]Výdaje!G85)*-1</f>
        <v>-1974088</v>
      </c>
      <c r="G59" s="31">
        <f>([1]Výdaje!H85)*-1</f>
        <v>-1741163.1099999999</v>
      </c>
      <c r="H59" s="32">
        <f>([1]Výdaje!I85)*-1</f>
        <v>-1246600</v>
      </c>
      <c r="I59" s="45"/>
    </row>
    <row r="60" spans="1:9" ht="20.100000000000001" customHeight="1" thickBot="1" x14ac:dyDescent="0.25">
      <c r="A60" s="27" t="s">
        <v>83</v>
      </c>
      <c r="B60" s="28" t="s">
        <v>29</v>
      </c>
      <c r="C60" s="29" t="s">
        <v>84</v>
      </c>
      <c r="D60" s="30">
        <f>([1]Výdaje!E87)*-1</f>
        <v>-17610.810000000001</v>
      </c>
      <c r="E60" s="31">
        <f>([1]Výdaje!F87)*-1</f>
        <v>-15000</v>
      </c>
      <c r="F60" s="31">
        <f>([1]Výdaje!G87)*-1</f>
        <v>-27000</v>
      </c>
      <c r="G60" s="31">
        <f>([1]Výdaje!H87)*-1</f>
        <v>-26145.13</v>
      </c>
      <c r="H60" s="32">
        <f>([1]Výdaje!I87)*-1</f>
        <v>-25000</v>
      </c>
      <c r="I60" s="45"/>
    </row>
    <row r="61" spans="1:9" ht="20.100000000000001" customHeight="1" thickBot="1" x14ac:dyDescent="0.25">
      <c r="A61" s="27" t="s">
        <v>85</v>
      </c>
      <c r="B61" s="28" t="s">
        <v>29</v>
      </c>
      <c r="C61" s="29" t="s">
        <v>86</v>
      </c>
      <c r="D61" s="30">
        <f>([1]Výdaje!E89)*-1</f>
        <v>-743881.74</v>
      </c>
      <c r="E61" s="31">
        <f>([1]Výdaje!F89)*-1</f>
        <v>-800000</v>
      </c>
      <c r="F61" s="31">
        <f>([1]Výdaje!G89)*-1</f>
        <v>-795000</v>
      </c>
      <c r="G61" s="31">
        <f>([1]Výdaje!H89)*-1</f>
        <v>-701198.94</v>
      </c>
      <c r="H61" s="32">
        <f>([1]Výdaje!I89)*-1</f>
        <v>-800000</v>
      </c>
      <c r="I61" s="45"/>
    </row>
    <row r="62" spans="1:9" ht="20.100000000000001" customHeight="1" thickBot="1" x14ac:dyDescent="0.25">
      <c r="A62" s="27" t="s">
        <v>49</v>
      </c>
      <c r="B62" s="28" t="s">
        <v>29</v>
      </c>
      <c r="C62" s="29" t="s">
        <v>50</v>
      </c>
      <c r="D62" s="30">
        <f>([1]Výdaje!E91)*-1</f>
        <v>-400408.66</v>
      </c>
      <c r="E62" s="31">
        <f>([1]Výdaje!F91)*-1</f>
        <v>-300000</v>
      </c>
      <c r="F62" s="31">
        <f>([1]Výdaje!G91)*-1</f>
        <v>-580000</v>
      </c>
      <c r="G62" s="31">
        <f>([1]Výdaje!H91)*-1</f>
        <v>-472741.49</v>
      </c>
      <c r="H62" s="32">
        <f>([1]Výdaje!I91)*-1</f>
        <v>-580000</v>
      </c>
      <c r="I62" s="45"/>
    </row>
    <row r="63" spans="1:9" ht="20.100000000000001" customHeight="1" thickBot="1" x14ac:dyDescent="0.25">
      <c r="A63" s="27" t="s">
        <v>51</v>
      </c>
      <c r="B63" s="28" t="s">
        <v>29</v>
      </c>
      <c r="C63" s="29" t="s">
        <v>52</v>
      </c>
      <c r="D63" s="30">
        <f>([1]Výdaje!E97)*-1</f>
        <v>-483596.57</v>
      </c>
      <c r="E63" s="31">
        <f>([1]Výdaje!F97)*-1</f>
        <v>-150000</v>
      </c>
      <c r="F63" s="31">
        <f>([1]Výdaje!G97)*-1</f>
        <v>-190000</v>
      </c>
      <c r="G63" s="31">
        <f>([1]Výdaje!H97)*-1</f>
        <v>-165639</v>
      </c>
      <c r="H63" s="32">
        <f>([1]Výdaje!I97)*-1</f>
        <v>-175000</v>
      </c>
      <c r="I63" s="45"/>
    </row>
    <row r="64" spans="1:9" ht="20.100000000000001" customHeight="1" thickBot="1" x14ac:dyDescent="0.25">
      <c r="A64" s="27" t="s">
        <v>87</v>
      </c>
      <c r="B64" s="28" t="s">
        <v>29</v>
      </c>
      <c r="C64" s="29" t="s">
        <v>88</v>
      </c>
      <c r="D64" s="30">
        <f>([1]Výdaje!E99)*-1</f>
        <v>-10000</v>
      </c>
      <c r="E64" s="31">
        <f>([1]Výdaje!F99)*-1</f>
        <v>-10000</v>
      </c>
      <c r="F64" s="31">
        <f>([1]Výdaje!G99)*-1</f>
        <v>-10000</v>
      </c>
      <c r="G64" s="31">
        <f>([1]Výdaje!H99)*-1</f>
        <v>0</v>
      </c>
      <c r="H64" s="32">
        <f>([1]Výdaje!I99)*-1</f>
        <v>-10000</v>
      </c>
      <c r="I64" s="45"/>
    </row>
    <row r="65" spans="1:9" ht="20.100000000000001" customHeight="1" thickBot="1" x14ac:dyDescent="0.25">
      <c r="A65" s="27">
        <v>5213</v>
      </c>
      <c r="B65" s="28" t="s">
        <v>29</v>
      </c>
      <c r="C65" s="29" t="s">
        <v>89</v>
      </c>
      <c r="D65" s="30">
        <f>([1]Výdaje!E103)*-1</f>
        <v>-11073</v>
      </c>
      <c r="E65" s="31">
        <f>([1]Výdaje!F103)*-1</f>
        <v>-10000</v>
      </c>
      <c r="F65" s="31">
        <f>([1]Výdaje!G103)*-1</f>
        <v>-10000</v>
      </c>
      <c r="G65" s="31">
        <f>([1]Výdaje!H103)*-1</f>
        <v>0</v>
      </c>
      <c r="H65" s="32">
        <f>([1]Výdaje!I103)*-1</f>
        <v>-10000</v>
      </c>
      <c r="I65" s="45"/>
    </row>
    <row r="66" spans="1:9" ht="20.100000000000001" customHeight="1" thickBot="1" x14ac:dyDescent="0.25">
      <c r="A66" s="27" t="s">
        <v>90</v>
      </c>
      <c r="B66" s="28" t="s">
        <v>29</v>
      </c>
      <c r="C66" s="29" t="s">
        <v>91</v>
      </c>
      <c r="D66" s="30">
        <f>([1]Výdaje!E110)*-1</f>
        <v>-101500.17</v>
      </c>
      <c r="E66" s="31">
        <f>([1]Výdaje!F110)*-1</f>
        <v>-127800</v>
      </c>
      <c r="F66" s="31">
        <f>([1]Výdaje!G110)*-1</f>
        <v>-127800</v>
      </c>
      <c r="G66" s="31">
        <f>([1]Výdaje!H110)*-1</f>
        <v>-87885.38</v>
      </c>
      <c r="H66" s="32">
        <f>([1]Výdaje!I110)*-1</f>
        <v>-135000</v>
      </c>
      <c r="I66" s="45"/>
    </row>
    <row r="67" spans="1:9" ht="20.100000000000001" customHeight="1" thickBot="1" x14ac:dyDescent="0.25">
      <c r="A67" s="27" t="s">
        <v>92</v>
      </c>
      <c r="B67" s="28" t="s">
        <v>29</v>
      </c>
      <c r="C67" s="29" t="s">
        <v>93</v>
      </c>
      <c r="D67" s="30">
        <f>([1]Výdaje!E112)*-1</f>
        <v>-896451</v>
      </c>
      <c r="E67" s="31">
        <f>([1]Výdaje!F112)*-1</f>
        <v>-850000</v>
      </c>
      <c r="F67" s="31">
        <f>([1]Výdaje!G112)*-1</f>
        <v>-850000</v>
      </c>
      <c r="G67" s="31">
        <f>([1]Výdaje!H112)*-1</f>
        <v>-817788</v>
      </c>
      <c r="H67" s="32">
        <f>([1]Výdaje!I112)*-1</f>
        <v>-900000</v>
      </c>
      <c r="I67" s="45"/>
    </row>
    <row r="68" spans="1:9" ht="20.100000000000001" customHeight="1" thickBot="1" x14ac:dyDescent="0.25">
      <c r="A68" s="27">
        <v>6118</v>
      </c>
      <c r="B68" s="28" t="s">
        <v>29</v>
      </c>
      <c r="C68" s="29" t="s">
        <v>94</v>
      </c>
      <c r="D68" s="30">
        <f>([1]Výdaje!E120)*-1</f>
        <v>-25968</v>
      </c>
      <c r="E68" s="31">
        <f>([1]Výdaje!F120)*-1</f>
        <v>0</v>
      </c>
      <c r="F68" s="31">
        <f>([1]Výdaje!G120)*-1</f>
        <v>0</v>
      </c>
      <c r="G68" s="31">
        <f>([1]Výdaje!H120)*-1</f>
        <v>-27089</v>
      </c>
      <c r="H68" s="32">
        <f>([1]Výdaje!I120)*-1</f>
        <v>-25000</v>
      </c>
      <c r="I68" s="45"/>
    </row>
    <row r="69" spans="1:9" ht="20.100000000000001" customHeight="1" thickBot="1" x14ac:dyDescent="0.25">
      <c r="A69" s="27" t="s">
        <v>53</v>
      </c>
      <c r="B69" s="28" t="s">
        <v>29</v>
      </c>
      <c r="C69" s="29" t="s">
        <v>54</v>
      </c>
      <c r="D69" s="30">
        <f>([1]Výdaje!E143)*-1</f>
        <v>-1885757.0999999996</v>
      </c>
      <c r="E69" s="31">
        <f>([1]Výdaje!F143)*-1</f>
        <v>-1530000</v>
      </c>
      <c r="F69" s="31">
        <f>([1]Výdaje!G143)*-1</f>
        <v>-1973070.23</v>
      </c>
      <c r="G69" s="31">
        <f>([1]Výdaje!H143)*-1</f>
        <v>-1588294.0100000002</v>
      </c>
      <c r="H69" s="32">
        <f>([1]Výdaje!I143)*-1</f>
        <v>-1645000</v>
      </c>
      <c r="I69" s="45"/>
    </row>
    <row r="70" spans="1:9" ht="20.100000000000001" customHeight="1" thickBot="1" x14ac:dyDescent="0.25">
      <c r="A70" s="33" t="s">
        <v>55</v>
      </c>
      <c r="B70" s="34" t="s">
        <v>29</v>
      </c>
      <c r="C70" s="35" t="s">
        <v>56</v>
      </c>
      <c r="D70" s="36">
        <f>[1]Výdaje!E146*-1</f>
        <v>0</v>
      </c>
      <c r="E70" s="37">
        <f>[1]Výdaje!F146*-1</f>
        <v>0</v>
      </c>
      <c r="F70" s="37">
        <f>[1]Výdaje!G146*-1</f>
        <v>-88977</v>
      </c>
      <c r="G70" s="37">
        <f>[1]Výdaje!H146*-1</f>
        <v>-85758.56</v>
      </c>
      <c r="H70" s="38">
        <f>[1]Výdaje!I146*-1</f>
        <v>0</v>
      </c>
      <c r="I70" s="45"/>
    </row>
    <row r="71" spans="1:9" ht="20.100000000000001" customHeight="1" thickBot="1" x14ac:dyDescent="0.25">
      <c r="A71" s="33" t="s">
        <v>57</v>
      </c>
      <c r="B71" s="34" t="s">
        <v>29</v>
      </c>
      <c r="C71" s="35" t="s">
        <v>58</v>
      </c>
      <c r="D71" s="36">
        <f>[1]Výdaje!E148*-1</f>
        <v>-17019.5</v>
      </c>
      <c r="E71" s="37">
        <f>[1]Výdaje!F148*-1</f>
        <v>-630000</v>
      </c>
      <c r="F71" s="37">
        <f>[1]Výdaje!G148*-1</f>
        <v>-10000</v>
      </c>
      <c r="G71" s="37">
        <f>[1]Výdaje!H148*-1</f>
        <v>-4623.3999999999996</v>
      </c>
      <c r="H71" s="38">
        <f>[1]Výdaje!I148*-1</f>
        <v>-6000</v>
      </c>
      <c r="I71" s="45"/>
    </row>
    <row r="72" spans="1:9" ht="20.100000000000001" customHeight="1" thickBot="1" x14ac:dyDescent="0.25">
      <c r="A72" s="33" t="s">
        <v>59</v>
      </c>
      <c r="B72" s="34" t="s">
        <v>29</v>
      </c>
      <c r="C72" s="35" t="s">
        <v>60</v>
      </c>
      <c r="D72" s="36">
        <f>[1]Výdaje!E151*-1</f>
        <v>0</v>
      </c>
      <c r="E72" s="37">
        <f>[1]Výdaje!F151*-1</f>
        <v>0</v>
      </c>
      <c r="F72" s="37">
        <f>[1]Výdaje!G151*-1</f>
        <v>0</v>
      </c>
      <c r="G72" s="37">
        <f>[1]Výdaje!H151*-1</f>
        <v>-4067000</v>
      </c>
      <c r="H72" s="38">
        <f>[1]Výdaje!I151*-1</f>
        <v>0</v>
      </c>
      <c r="I72" s="45"/>
    </row>
    <row r="73" spans="1:9" ht="20.100000000000001" customHeight="1" thickBot="1" x14ac:dyDescent="0.25">
      <c r="A73" s="39" t="s">
        <v>95</v>
      </c>
      <c r="B73" s="40" t="s">
        <v>29</v>
      </c>
      <c r="C73" s="41" t="s">
        <v>96</v>
      </c>
      <c r="D73" s="42">
        <f>[1]Výdaje!E153*-1</f>
        <v>0</v>
      </c>
      <c r="E73" s="43">
        <f>[1]Výdaje!F153*-1</f>
        <v>2739311</v>
      </c>
      <c r="F73" s="43">
        <f>[1]Výdaje!G153*-1</f>
        <v>0</v>
      </c>
      <c r="G73" s="43">
        <f>[1]Výdaje!H153*-1</f>
        <v>0</v>
      </c>
      <c r="H73" s="44">
        <f>[1]Výdaje!I153*-1</f>
        <v>0</v>
      </c>
      <c r="I73" s="45"/>
    </row>
    <row r="74" spans="1:9" ht="20.100000000000001" customHeight="1" thickBot="1" x14ac:dyDescent="0.25">
      <c r="D74" s="45"/>
      <c r="E74" s="45"/>
      <c r="F74" s="45"/>
      <c r="G74" s="45"/>
      <c r="H74" s="45"/>
      <c r="I74" s="45"/>
    </row>
    <row r="75" spans="1:9" ht="20.100000000000001" customHeight="1" x14ac:dyDescent="0.2">
      <c r="A75" s="46" t="s">
        <v>97</v>
      </c>
      <c r="B75" s="47"/>
      <c r="C75" s="48"/>
      <c r="D75" s="49">
        <f>SUM(D26:D42)</f>
        <v>16306083.800000001</v>
      </c>
      <c r="E75" s="49">
        <f t="shared" ref="E75:H75" si="1">SUM(E26:E42)</f>
        <v>12301500</v>
      </c>
      <c r="F75" s="49">
        <f t="shared" si="1"/>
        <v>16765115.439999999</v>
      </c>
      <c r="G75" s="49">
        <f t="shared" si="1"/>
        <v>14902259.579999998</v>
      </c>
      <c r="H75" s="50">
        <f t="shared" si="1"/>
        <v>14635000</v>
      </c>
    </row>
    <row r="76" spans="1:9" ht="20.100000000000001" customHeight="1" x14ac:dyDescent="0.2">
      <c r="A76" s="51" t="s">
        <v>98</v>
      </c>
      <c r="B76" s="52"/>
      <c r="C76" s="53"/>
      <c r="D76" s="54">
        <f>SUM(D43:D73)</f>
        <v>-14135494.670000002</v>
      </c>
      <c r="E76" s="54">
        <f t="shared" ref="E76:H76" si="2">SUM(E43:E73)</f>
        <v>-12301500</v>
      </c>
      <c r="F76" s="54">
        <f t="shared" si="2"/>
        <v>-16765115.440000001</v>
      </c>
      <c r="G76" s="54">
        <f t="shared" si="2"/>
        <v>-15967427.570000002</v>
      </c>
      <c r="H76" s="55">
        <f t="shared" si="2"/>
        <v>-14635000</v>
      </c>
    </row>
    <row r="77" spans="1:9" ht="20.100000000000001" customHeight="1" thickBot="1" x14ac:dyDescent="0.25">
      <c r="A77" s="56" t="s">
        <v>99</v>
      </c>
      <c r="B77" s="57"/>
      <c r="C77" s="58"/>
      <c r="D77" s="59">
        <f t="shared" ref="D77:H77" si="3">D75+D76</f>
        <v>2170589.129999999</v>
      </c>
      <c r="E77" s="59">
        <f t="shared" si="3"/>
        <v>0</v>
      </c>
      <c r="F77" s="59">
        <f t="shared" si="3"/>
        <v>0</v>
      </c>
      <c r="G77" s="59">
        <f t="shared" si="3"/>
        <v>-1065167.9900000039</v>
      </c>
      <c r="H77" s="60">
        <f t="shared" si="3"/>
        <v>0</v>
      </c>
    </row>
    <row r="78" spans="1:9" ht="20.100000000000001" customHeight="1" x14ac:dyDescent="0.2"/>
    <row r="79" spans="1:9" x14ac:dyDescent="0.2">
      <c r="D79" s="61"/>
    </row>
  </sheetData>
  <autoFilter ref="A5:H5" xr:uid="{00000000-0009-0000-0000-000001000000}"/>
  <pageMargins left="0.70866141732283472" right="0.70866141732283472" top="0.59055118110236227" bottom="0.59055118110236227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PŘEHLED 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obec.chodoun@seznam.cz</dc:creator>
  <cp:lastModifiedBy>obec.chodoun@seznam.cz</cp:lastModifiedBy>
  <dcterms:created xsi:type="dcterms:W3CDTF">2022-11-21T12:20:07Z</dcterms:created>
  <dcterms:modified xsi:type="dcterms:W3CDTF">2022-11-21T12:24:59Z</dcterms:modified>
</cp:coreProperties>
</file>